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gupa 1" sheetId="1" r:id="rId1"/>
    <sheet name="gupa 2" sheetId="2" r:id="rId2"/>
    <sheet name="gupa 1 rozw" sheetId="3" state="hidden" r:id="rId3"/>
    <sheet name="gupa 2 rozw" sheetId="4" r:id="rId4"/>
  </sheets>
  <definedNames/>
  <calcPr fullCalcOnLoad="1"/>
</workbook>
</file>

<file path=xl/sharedStrings.xml><?xml version="1.0" encoding="utf-8"?>
<sst xmlns="http://schemas.openxmlformats.org/spreadsheetml/2006/main" count="319" uniqueCount="81">
  <si>
    <t>A</t>
  </si>
  <si>
    <t>Aktywa trwałe</t>
  </si>
  <si>
    <t>Wartości niemat. i prawne</t>
  </si>
  <si>
    <t>Środki trwałe</t>
  </si>
  <si>
    <t>B</t>
  </si>
  <si>
    <t>Aktywa obrotowe</t>
  </si>
  <si>
    <t>Zapasy</t>
  </si>
  <si>
    <t>Należności</t>
  </si>
  <si>
    <t>Środki pieniężne</t>
  </si>
  <si>
    <t>RAZEM AKTYWA</t>
  </si>
  <si>
    <t>Kapitały własne</t>
  </si>
  <si>
    <t>Kapitał udziałowy</t>
  </si>
  <si>
    <t>Wynik finansowy</t>
  </si>
  <si>
    <t>Kapitały obce</t>
  </si>
  <si>
    <t>Kredyty bankowe długot.</t>
  </si>
  <si>
    <t>Zobowiązania długoterm.</t>
  </si>
  <si>
    <t>Zobowiązania krótkoterm.</t>
  </si>
  <si>
    <t>RAZEM PASYWA</t>
  </si>
  <si>
    <t>Przychody ze sprzedaży</t>
  </si>
  <si>
    <t>Koszty uzyskania przychodów</t>
  </si>
  <si>
    <t>Wynik na sprzedaży</t>
  </si>
  <si>
    <t>Pozostałe przychody operacyjne</t>
  </si>
  <si>
    <t>Pozostałe koszty operacyjne</t>
  </si>
  <si>
    <t>Wynik na działalności operacyjnej</t>
  </si>
  <si>
    <t>Przychody finansowe</t>
  </si>
  <si>
    <t>Koszty finansowe</t>
  </si>
  <si>
    <t>Wynik na działalności gospodarczej</t>
  </si>
  <si>
    <t>Zyski nadzwyczajne</t>
  </si>
  <si>
    <t>Straty nadzwyczajne</t>
  </si>
  <si>
    <t>Wynik brutto</t>
  </si>
  <si>
    <t>Podatek dochodowy</t>
  </si>
  <si>
    <t>Wynik netto</t>
  </si>
  <si>
    <t>Lp.</t>
  </si>
  <si>
    <t>Rachunek zysków i strat</t>
  </si>
  <si>
    <t>Stany za rok</t>
  </si>
  <si>
    <t xml:space="preserve">Dynamika </t>
  </si>
  <si>
    <t>rok ubiegły</t>
  </si>
  <si>
    <t>rok bieżący</t>
  </si>
  <si>
    <t>zł</t>
  </si>
  <si>
    <t>%</t>
  </si>
  <si>
    <t>C</t>
  </si>
  <si>
    <t>D</t>
  </si>
  <si>
    <t xml:space="preserve">E </t>
  </si>
  <si>
    <t xml:space="preserve">F </t>
  </si>
  <si>
    <t>G</t>
  </si>
  <si>
    <t>H</t>
  </si>
  <si>
    <t>I</t>
  </si>
  <si>
    <t xml:space="preserve">J </t>
  </si>
  <si>
    <t>K</t>
  </si>
  <si>
    <t>L</t>
  </si>
  <si>
    <t>M</t>
  </si>
  <si>
    <t>N</t>
  </si>
  <si>
    <t>BILANS</t>
  </si>
  <si>
    <t>Salda końcowe</t>
  </si>
  <si>
    <t xml:space="preserve">Struktura </t>
  </si>
  <si>
    <t>WSKAŹNIK</t>
  </si>
  <si>
    <t>Wskaźnik pokrycia aktywów trwałych kapitałem stałym</t>
  </si>
  <si>
    <t>Wskaźnik pokrycia aktywów trwałych kapitałem własnym</t>
  </si>
  <si>
    <t>Rentowność sprzedaży operacyjnej</t>
  </si>
  <si>
    <t>Rentowność sprzedaży brutto</t>
  </si>
  <si>
    <t>Rentowność sprzedaży netto</t>
  </si>
  <si>
    <t>Rentowność aktywów</t>
  </si>
  <si>
    <t>Rentowność kapitałów własnych</t>
  </si>
  <si>
    <t xml:space="preserve">Wskaźnik zadłużenia </t>
  </si>
  <si>
    <t>Wskaźnik pokrycia aktywów obrotowych kapitałem obrotowym</t>
  </si>
  <si>
    <t>Udzielone pożyczki krótkoterm.</t>
  </si>
  <si>
    <t>Należności z tyt. dostaw</t>
  </si>
  <si>
    <t>Zobowiązania z tyt. dostaw</t>
  </si>
  <si>
    <t>Inne środki pieniężne</t>
  </si>
  <si>
    <t>Podatek dochodowy 19%</t>
  </si>
  <si>
    <t>Wskaźnik rentowności brutto sprzedaży:</t>
  </si>
  <si>
    <t>Wskaźnik płynności szybkiej (II stopnia)</t>
  </si>
  <si>
    <t xml:space="preserve">Wskaźnik rotacji należności w roku 2007 </t>
  </si>
  <si>
    <t>WSKAŹNIK gr II</t>
  </si>
  <si>
    <t>Wskaźnik zadłużenia ogólnego</t>
  </si>
  <si>
    <t>Wskaźnik rentowność śr trw</t>
  </si>
  <si>
    <t>WSKAŹNIK gr I</t>
  </si>
  <si>
    <t>Wskaźnik płynności gotówkowej (I stopnia)</t>
  </si>
  <si>
    <t>Wskaźnik rentowności netto kapitałów własnych</t>
  </si>
  <si>
    <t xml:space="preserve">Wskaźnik rotacji zapasów w roku 2007 </t>
  </si>
  <si>
    <t xml:space="preserve">Wskaźnik pokrycia zobowiązań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</si>
</sst>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.000\ &quot;zł&quot;_-;\-* #,##0.000\ &quot;zł&quot;_-;_-* &quot;-&quot;??\ &quot;zł&quot;_-;_-@_-"/>
    <numFmt numFmtId="166" formatCode="_-* #,##0.0\ &quot;zł&quot;_-;\-* #,##0.0\ &quot;zł&quot;_-;_-* &quot;-&quot;??\ &quot;zł&quot;_-;_-@_-"/>
    <numFmt numFmtId="167" formatCode="_-* #,##0\ &quot;zł&quot;_-;\-* #,##0\ &quot;zł&quot;_-;_-* &quot;-&quot;??\ &quot;zł&quot;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00%"/>
    <numFmt numFmtId="174" formatCode="[$€-2]\ #,##0.00_);[Red]\([$€-2]\ #,##0.00\)"/>
    <numFmt numFmtId="175" formatCode="_-* #,##0.000\ _z_ł_-;\-* #,##0.000\ _z_ł_-;_-* &quot;-&quot;??\ _z_ł_-;_-@_-"/>
    <numFmt numFmtId="176" formatCode="_-* #,##0.0\ _z_ł_-;\-* #,##0.0\ _z_ł_-;_-* &quot;-&quot;?\ _z_ł_-;_-@_-"/>
  </numFmts>
  <fonts count="42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164" fontId="1" fillId="0" borderId="11" xfId="54" applyNumberFormat="1" applyFont="1" applyBorder="1" applyAlignment="1">
      <alignment horizontal="right" wrapText="1"/>
    </xf>
    <xf numFmtId="164" fontId="2" fillId="33" borderId="11" xfId="54" applyNumberFormat="1" applyFont="1" applyFill="1" applyBorder="1" applyAlignment="1">
      <alignment horizontal="right" wrapText="1"/>
    </xf>
    <xf numFmtId="164" fontId="2" fillId="33" borderId="12" xfId="54" applyNumberFormat="1" applyFont="1" applyFill="1" applyBorder="1" applyAlignment="1">
      <alignment horizontal="right" wrapText="1"/>
    </xf>
    <xf numFmtId="164" fontId="1" fillId="0" borderId="13" xfId="54" applyNumberFormat="1" applyFont="1" applyBorder="1" applyAlignment="1">
      <alignment horizontal="right" wrapText="1"/>
    </xf>
    <xf numFmtId="0" fontId="2" fillId="33" borderId="14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9" xfId="0" applyFont="1" applyFill="1" applyBorder="1" applyAlignment="1">
      <alignment horizontal="center" wrapText="1"/>
    </xf>
    <xf numFmtId="167" fontId="1" fillId="0" borderId="20" xfId="0" applyNumberFormat="1" applyFont="1" applyBorder="1" applyAlignment="1">
      <alignment horizontal="right" wrapText="1"/>
    </xf>
    <xf numFmtId="167" fontId="1" fillId="0" borderId="21" xfId="0" applyNumberFormat="1" applyFont="1" applyBorder="1" applyAlignment="1">
      <alignment horizontal="right" wrapText="1"/>
    </xf>
    <xf numFmtId="167" fontId="2" fillId="33" borderId="21" xfId="0" applyNumberFormat="1" applyFont="1" applyFill="1" applyBorder="1" applyAlignment="1">
      <alignment horizontal="right" wrapText="1"/>
    </xf>
    <xf numFmtId="167" fontId="2" fillId="33" borderId="19" xfId="0" applyNumberFormat="1" applyFont="1" applyFill="1" applyBorder="1" applyAlignment="1">
      <alignment horizontal="right" wrapText="1"/>
    </xf>
    <xf numFmtId="0" fontId="2" fillId="33" borderId="22" xfId="0" applyFont="1" applyFill="1" applyBorder="1" applyAlignment="1">
      <alignment horizontal="center" wrapText="1"/>
    </xf>
    <xf numFmtId="167" fontId="1" fillId="0" borderId="23" xfId="60" applyNumberFormat="1" applyFont="1" applyBorder="1" applyAlignment="1">
      <alignment horizontal="right" wrapText="1"/>
    </xf>
    <xf numFmtId="167" fontId="1" fillId="0" borderId="13" xfId="60" applyNumberFormat="1" applyFont="1" applyBorder="1" applyAlignment="1">
      <alignment horizontal="right" wrapText="1"/>
    </xf>
    <xf numFmtId="167" fontId="1" fillId="0" borderId="24" xfId="60" applyNumberFormat="1" applyFont="1" applyBorder="1" applyAlignment="1">
      <alignment horizontal="right" wrapText="1"/>
    </xf>
    <xf numFmtId="167" fontId="1" fillId="0" borderId="11" xfId="60" applyNumberFormat="1" applyFont="1" applyBorder="1" applyAlignment="1">
      <alignment horizontal="right" wrapText="1"/>
    </xf>
    <xf numFmtId="167" fontId="2" fillId="33" borderId="24" xfId="60" applyNumberFormat="1" applyFont="1" applyFill="1" applyBorder="1" applyAlignment="1">
      <alignment horizontal="right" wrapText="1"/>
    </xf>
    <xf numFmtId="167" fontId="2" fillId="33" borderId="11" xfId="60" applyNumberFormat="1" applyFont="1" applyFill="1" applyBorder="1" applyAlignment="1">
      <alignment horizontal="right" wrapText="1"/>
    </xf>
    <xf numFmtId="167" fontId="2" fillId="33" borderId="22" xfId="60" applyNumberFormat="1" applyFont="1" applyFill="1" applyBorder="1" applyAlignment="1">
      <alignment horizontal="right" wrapText="1"/>
    </xf>
    <xf numFmtId="167" fontId="2" fillId="33" borderId="12" xfId="60" applyNumberFormat="1" applyFont="1" applyFill="1" applyBorder="1" applyAlignment="1">
      <alignment horizontal="right" wrapText="1"/>
    </xf>
    <xf numFmtId="0" fontId="2" fillId="33" borderId="25" xfId="0" applyFont="1" applyFill="1" applyBorder="1" applyAlignment="1">
      <alignment horizontal="center" wrapText="1"/>
    </xf>
    <xf numFmtId="164" fontId="0" fillId="0" borderId="26" xfId="54" applyNumberFormat="1" applyFont="1" applyBorder="1" applyAlignment="1">
      <alignment/>
    </xf>
    <xf numFmtId="164" fontId="0" fillId="0" borderId="27" xfId="54" applyNumberFormat="1" applyFont="1" applyBorder="1" applyAlignment="1">
      <alignment/>
    </xf>
    <xf numFmtId="164" fontId="0" fillId="0" borderId="28" xfId="54" applyNumberFormat="1" applyFont="1" applyBorder="1" applyAlignment="1">
      <alignment/>
    </xf>
    <xf numFmtId="164" fontId="3" fillId="33" borderId="27" xfId="54" applyNumberFormat="1" applyFont="1" applyFill="1" applyBorder="1" applyAlignment="1">
      <alignment/>
    </xf>
    <xf numFmtId="164" fontId="3" fillId="33" borderId="25" xfId="54" applyNumberFormat="1" applyFont="1" applyFill="1" applyBorder="1" applyAlignment="1">
      <alignment/>
    </xf>
    <xf numFmtId="167" fontId="0" fillId="0" borderId="23" xfId="0" applyNumberFormat="1" applyBorder="1" applyAlignment="1">
      <alignment/>
    </xf>
    <xf numFmtId="167" fontId="0" fillId="0" borderId="29" xfId="0" applyNumberFormat="1" applyBorder="1" applyAlignment="1">
      <alignment/>
    </xf>
    <xf numFmtId="167" fontId="0" fillId="0" borderId="30" xfId="0" applyNumberFormat="1" applyBorder="1" applyAlignment="1">
      <alignment/>
    </xf>
    <xf numFmtId="167" fontId="0" fillId="0" borderId="24" xfId="0" applyNumberFormat="1" applyBorder="1" applyAlignment="1">
      <alignment/>
    </xf>
    <xf numFmtId="167" fontId="3" fillId="33" borderId="29" xfId="0" applyNumberFormat="1" applyFont="1" applyFill="1" applyBorder="1" applyAlignment="1">
      <alignment/>
    </xf>
    <xf numFmtId="167" fontId="3" fillId="33" borderId="22" xfId="0" applyNumberFormat="1" applyFont="1" applyFill="1" applyBorder="1" applyAlignment="1">
      <alignment/>
    </xf>
    <xf numFmtId="164" fontId="0" fillId="0" borderId="20" xfId="54" applyNumberFormat="1" applyFont="1" applyBorder="1" applyAlignment="1">
      <alignment/>
    </xf>
    <xf numFmtId="164" fontId="0" fillId="0" borderId="31" xfId="54" applyNumberFormat="1" applyFont="1" applyBorder="1" applyAlignment="1">
      <alignment/>
    </xf>
    <xf numFmtId="164" fontId="0" fillId="0" borderId="21" xfId="54" applyNumberFormat="1" applyFont="1" applyBorder="1" applyAlignment="1">
      <alignment/>
    </xf>
    <xf numFmtId="164" fontId="3" fillId="33" borderId="31" xfId="54" applyNumberFormat="1" applyFont="1" applyFill="1" applyBorder="1" applyAlignment="1">
      <alignment/>
    </xf>
    <xf numFmtId="164" fontId="3" fillId="33" borderId="19" xfId="54" applyNumberFormat="1" applyFont="1" applyFill="1" applyBorder="1" applyAlignment="1">
      <alignment/>
    </xf>
    <xf numFmtId="167" fontId="3" fillId="0" borderId="32" xfId="60" applyNumberFormat="1" applyFont="1" applyBorder="1" applyAlignment="1">
      <alignment/>
    </xf>
    <xf numFmtId="167" fontId="3" fillId="0" borderId="33" xfId="60" applyNumberFormat="1" applyFont="1" applyBorder="1" applyAlignment="1">
      <alignment/>
    </xf>
    <xf numFmtId="167" fontId="0" fillId="0" borderId="23" xfId="60" applyNumberFormat="1" applyFont="1" applyBorder="1" applyAlignment="1">
      <alignment/>
    </xf>
    <xf numFmtId="167" fontId="0" fillId="0" borderId="13" xfId="60" applyNumberFormat="1" applyFont="1" applyBorder="1" applyAlignment="1">
      <alignment/>
    </xf>
    <xf numFmtId="167" fontId="0" fillId="0" borderId="29" xfId="60" applyNumberFormat="1" applyFont="1" applyBorder="1" applyAlignment="1">
      <alignment/>
    </xf>
    <xf numFmtId="167" fontId="0" fillId="0" borderId="34" xfId="60" applyNumberFormat="1" applyFont="1" applyBorder="1" applyAlignment="1">
      <alignment/>
    </xf>
    <xf numFmtId="167" fontId="3" fillId="0" borderId="30" xfId="60" applyNumberFormat="1" applyFont="1" applyBorder="1" applyAlignment="1">
      <alignment/>
    </xf>
    <xf numFmtId="167" fontId="3" fillId="0" borderId="35" xfId="60" applyNumberFormat="1" applyFont="1" applyBorder="1" applyAlignment="1">
      <alignment/>
    </xf>
    <xf numFmtId="167" fontId="0" fillId="0" borderId="24" xfId="60" applyNumberFormat="1" applyFont="1" applyBorder="1" applyAlignment="1">
      <alignment/>
    </xf>
    <xf numFmtId="167" fontId="0" fillId="0" borderId="11" xfId="60" applyNumberFormat="1" applyFont="1" applyBorder="1" applyAlignment="1">
      <alignment/>
    </xf>
    <xf numFmtId="167" fontId="3" fillId="33" borderId="29" xfId="60" applyNumberFormat="1" applyFont="1" applyFill="1" applyBorder="1" applyAlignment="1">
      <alignment/>
    </xf>
    <xf numFmtId="167" fontId="3" fillId="33" borderId="34" xfId="60" applyNumberFormat="1" applyFont="1" applyFill="1" applyBorder="1" applyAlignment="1">
      <alignment/>
    </xf>
    <xf numFmtId="167" fontId="3" fillId="33" borderId="22" xfId="60" applyNumberFormat="1" applyFont="1" applyFill="1" applyBorder="1" applyAlignment="1">
      <alignment/>
    </xf>
    <xf numFmtId="167" fontId="3" fillId="33" borderId="12" xfId="60" applyNumberFormat="1" applyFont="1" applyFill="1" applyBorder="1" applyAlignment="1">
      <alignment/>
    </xf>
    <xf numFmtId="0" fontId="2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wrapText="1"/>
    </xf>
    <xf numFmtId="0" fontId="2" fillId="0" borderId="3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10" fontId="0" fillId="0" borderId="43" xfId="54" applyNumberFormat="1" applyFont="1" applyBorder="1" applyAlignment="1">
      <alignment/>
    </xf>
    <xf numFmtId="0" fontId="2" fillId="33" borderId="44" xfId="0" applyFont="1" applyFill="1" applyBorder="1" applyAlignment="1">
      <alignment horizontal="center" wrapText="1"/>
    </xf>
    <xf numFmtId="10" fontId="0" fillId="0" borderId="11" xfId="54" applyNumberFormat="1" applyFont="1" applyBorder="1" applyAlignment="1">
      <alignment/>
    </xf>
    <xf numFmtId="10" fontId="0" fillId="0" borderId="45" xfId="54" applyNumberFormat="1" applyFont="1" applyBorder="1" applyAlignment="1">
      <alignment/>
    </xf>
    <xf numFmtId="10" fontId="0" fillId="0" borderId="12" xfId="54" applyNumberFormat="1" applyFont="1" applyBorder="1" applyAlignment="1">
      <alignment/>
    </xf>
    <xf numFmtId="164" fontId="3" fillId="0" borderId="46" xfId="54" applyNumberFormat="1" applyFont="1" applyBorder="1" applyAlignment="1">
      <alignment/>
    </xf>
    <xf numFmtId="164" fontId="3" fillId="0" borderId="47" xfId="54" applyNumberFormat="1" applyFont="1" applyBorder="1" applyAlignment="1">
      <alignment/>
    </xf>
    <xf numFmtId="167" fontId="3" fillId="0" borderId="32" xfId="0" applyNumberFormat="1" applyFont="1" applyBorder="1" applyAlignment="1">
      <alignment/>
    </xf>
    <xf numFmtId="164" fontId="3" fillId="0" borderId="48" xfId="54" applyNumberFormat="1" applyFont="1" applyBorder="1" applyAlignment="1">
      <alignment/>
    </xf>
    <xf numFmtId="164" fontId="3" fillId="0" borderId="49" xfId="54" applyNumberFormat="1" applyFont="1" applyBorder="1" applyAlignment="1">
      <alignment/>
    </xf>
    <xf numFmtId="167" fontId="3" fillId="0" borderId="30" xfId="0" applyNumberFormat="1" applyFont="1" applyBorder="1" applyAlignment="1">
      <alignment/>
    </xf>
    <xf numFmtId="167" fontId="0" fillId="0" borderId="23" xfId="60" applyNumberFormat="1" applyBorder="1" applyAlignment="1">
      <alignment/>
    </xf>
    <xf numFmtId="167" fontId="0" fillId="0" borderId="13" xfId="60" applyNumberFormat="1" applyBorder="1" applyAlignment="1">
      <alignment/>
    </xf>
    <xf numFmtId="164" fontId="0" fillId="0" borderId="20" xfId="54" applyNumberFormat="1" applyBorder="1" applyAlignment="1">
      <alignment/>
    </xf>
    <xf numFmtId="164" fontId="0" fillId="0" borderId="26" xfId="54" applyNumberFormat="1" applyBorder="1" applyAlignment="1">
      <alignment/>
    </xf>
    <xf numFmtId="167" fontId="0" fillId="0" borderId="29" xfId="60" applyNumberFormat="1" applyBorder="1" applyAlignment="1">
      <alignment/>
    </xf>
    <xf numFmtId="167" fontId="0" fillId="0" borderId="34" xfId="60" applyNumberFormat="1" applyBorder="1" applyAlignment="1">
      <alignment/>
    </xf>
    <xf numFmtId="164" fontId="0" fillId="0" borderId="31" xfId="54" applyNumberFormat="1" applyBorder="1" applyAlignment="1">
      <alignment/>
    </xf>
    <xf numFmtId="164" fontId="0" fillId="0" borderId="27" xfId="54" applyNumberFormat="1" applyBorder="1" applyAlignment="1">
      <alignment/>
    </xf>
    <xf numFmtId="167" fontId="0" fillId="0" borderId="24" xfId="60" applyNumberFormat="1" applyBorder="1" applyAlignment="1">
      <alignment/>
    </xf>
    <xf numFmtId="167" fontId="0" fillId="0" borderId="11" xfId="60" applyNumberFormat="1" applyBorder="1" applyAlignment="1">
      <alignment/>
    </xf>
    <xf numFmtId="164" fontId="0" fillId="0" borderId="21" xfId="54" applyNumberFormat="1" applyBorder="1" applyAlignment="1">
      <alignment/>
    </xf>
    <xf numFmtId="164" fontId="0" fillId="0" borderId="28" xfId="54" applyNumberFormat="1" applyBorder="1" applyAlignment="1">
      <alignment/>
    </xf>
    <xf numFmtId="44" fontId="0" fillId="0" borderId="24" xfId="60" applyBorder="1" applyAlignment="1">
      <alignment/>
    </xf>
    <xf numFmtId="167" fontId="0" fillId="0" borderId="30" xfId="60" applyNumberFormat="1" applyBorder="1" applyAlignment="1">
      <alignment/>
    </xf>
    <xf numFmtId="167" fontId="0" fillId="0" borderId="35" xfId="60" applyNumberFormat="1" applyBorder="1" applyAlignment="1">
      <alignment/>
    </xf>
    <xf numFmtId="164" fontId="0" fillId="0" borderId="48" xfId="54" applyNumberFormat="1" applyBorder="1" applyAlignment="1">
      <alignment/>
    </xf>
    <xf numFmtId="164" fontId="0" fillId="0" borderId="49" xfId="54" applyNumberFormat="1" applyBorder="1" applyAlignment="1">
      <alignment/>
    </xf>
    <xf numFmtId="10" fontId="0" fillId="0" borderId="43" xfId="54" applyNumberFormat="1" applyBorder="1" applyAlignment="1">
      <alignment/>
    </xf>
    <xf numFmtId="10" fontId="0" fillId="0" borderId="11" xfId="54" applyNumberFormat="1" applyBorder="1" applyAlignment="1">
      <alignment/>
    </xf>
    <xf numFmtId="10" fontId="0" fillId="0" borderId="45" xfId="54" applyNumberFormat="1" applyBorder="1" applyAlignment="1">
      <alignment/>
    </xf>
    <xf numFmtId="10" fontId="0" fillId="0" borderId="12" xfId="54" applyNumberFormat="1" applyBorder="1" applyAlignment="1">
      <alignment/>
    </xf>
    <xf numFmtId="167" fontId="3" fillId="0" borderId="35" xfId="60" applyNumberFormat="1" applyFont="1" applyBorder="1" applyAlignment="1">
      <alignment/>
    </xf>
    <xf numFmtId="164" fontId="3" fillId="0" borderId="48" xfId="54" applyNumberFormat="1" applyFont="1" applyBorder="1" applyAlignment="1">
      <alignment/>
    </xf>
    <xf numFmtId="164" fontId="3" fillId="0" borderId="49" xfId="54" applyNumberFormat="1" applyFont="1" applyBorder="1" applyAlignment="1">
      <alignment/>
    </xf>
    <xf numFmtId="167" fontId="3" fillId="0" borderId="30" xfId="0" applyNumberFormat="1" applyFont="1" applyBorder="1" applyAlignment="1">
      <alignment/>
    </xf>
    <xf numFmtId="10" fontId="3" fillId="33" borderId="34" xfId="54" applyNumberFormat="1" applyFont="1" applyFill="1" applyBorder="1" applyAlignment="1">
      <alignment/>
    </xf>
    <xf numFmtId="10" fontId="3" fillId="0" borderId="33" xfId="54" applyNumberFormat="1" applyFont="1" applyBorder="1" applyAlignment="1">
      <alignment/>
    </xf>
    <xf numFmtId="10" fontId="0" fillId="0" borderId="13" xfId="54" applyNumberFormat="1" applyFont="1" applyBorder="1" applyAlignment="1">
      <alignment/>
    </xf>
    <xf numFmtId="10" fontId="0" fillId="0" borderId="34" xfId="54" applyNumberFormat="1" applyFont="1" applyBorder="1" applyAlignment="1">
      <alignment/>
    </xf>
    <xf numFmtId="10" fontId="3" fillId="0" borderId="35" xfId="54" applyNumberFormat="1" applyFont="1" applyBorder="1" applyAlignment="1">
      <alignment/>
    </xf>
    <xf numFmtId="10" fontId="3" fillId="0" borderId="35" xfId="54" applyNumberFormat="1" applyFont="1" applyBorder="1" applyAlignment="1">
      <alignment/>
    </xf>
    <xf numFmtId="10" fontId="3" fillId="33" borderId="12" xfId="54" applyNumberFormat="1" applyFont="1" applyFill="1" applyBorder="1" applyAlignment="1">
      <alignment/>
    </xf>
    <xf numFmtId="10" fontId="0" fillId="0" borderId="13" xfId="54" applyNumberFormat="1" applyBorder="1" applyAlignment="1">
      <alignment/>
    </xf>
    <xf numFmtId="10" fontId="0" fillId="0" borderId="34" xfId="54" applyNumberFormat="1" applyBorder="1" applyAlignment="1">
      <alignment/>
    </xf>
    <xf numFmtId="10" fontId="0" fillId="0" borderId="35" xfId="54" applyNumberFormat="1" applyBorder="1" applyAlignment="1">
      <alignment/>
    </xf>
    <xf numFmtId="10" fontId="1" fillId="0" borderId="13" xfId="54" applyNumberFormat="1" applyFont="1" applyBorder="1" applyAlignment="1">
      <alignment horizontal="right" wrapText="1"/>
    </xf>
    <xf numFmtId="10" fontId="1" fillId="0" borderId="11" xfId="54" applyNumberFormat="1" applyFont="1" applyBorder="1" applyAlignment="1">
      <alignment horizontal="right" wrapText="1"/>
    </xf>
    <xf numFmtId="10" fontId="2" fillId="33" borderId="11" xfId="54" applyNumberFormat="1" applyFont="1" applyFill="1" applyBorder="1" applyAlignment="1">
      <alignment horizontal="right" wrapText="1"/>
    </xf>
    <xf numFmtId="10" fontId="2" fillId="33" borderId="12" xfId="54" applyNumberFormat="1" applyFont="1" applyFill="1" applyBorder="1" applyAlignment="1">
      <alignment horizontal="right" wrapText="1"/>
    </xf>
    <xf numFmtId="167" fontId="0" fillId="0" borderId="23" xfId="60" applyNumberFormat="1" applyFont="1" applyBorder="1" applyAlignment="1">
      <alignment/>
    </xf>
    <xf numFmtId="167" fontId="0" fillId="0" borderId="29" xfId="60" applyNumberFormat="1" applyFont="1" applyBorder="1" applyAlignment="1">
      <alignment/>
    </xf>
    <xf numFmtId="167" fontId="0" fillId="0" borderId="24" xfId="60" applyNumberFormat="1" applyFont="1" applyBorder="1" applyAlignment="1">
      <alignment/>
    </xf>
    <xf numFmtId="0" fontId="2" fillId="0" borderId="36" xfId="0" applyFont="1" applyBorder="1" applyAlignment="1" applyProtection="1">
      <alignment horizontal="center" wrapText="1"/>
      <protection hidden="1"/>
    </xf>
    <xf numFmtId="0" fontId="2" fillId="33" borderId="14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/>
      <protection hidden="1"/>
    </xf>
    <xf numFmtId="0" fontId="2" fillId="33" borderId="22" xfId="0" applyFont="1" applyFill="1" applyBorder="1" applyAlignment="1" applyProtection="1">
      <alignment horizontal="center" wrapText="1"/>
      <protection hidden="1"/>
    </xf>
    <xf numFmtId="0" fontId="2" fillId="33" borderId="12" xfId="0" applyFont="1" applyFill="1" applyBorder="1" applyAlignment="1" applyProtection="1">
      <alignment horizontal="center" wrapText="1"/>
      <protection hidden="1"/>
    </xf>
    <xf numFmtId="0" fontId="2" fillId="33" borderId="19" xfId="0" applyFont="1" applyFill="1" applyBorder="1" applyAlignment="1" applyProtection="1">
      <alignment horizontal="center" wrapText="1"/>
      <protection hidden="1"/>
    </xf>
    <xf numFmtId="0" fontId="2" fillId="33" borderId="25" xfId="0" applyFont="1" applyFill="1" applyBorder="1" applyAlignment="1" applyProtection="1">
      <alignment horizontal="center" wrapText="1"/>
      <protection hidden="1"/>
    </xf>
    <xf numFmtId="0" fontId="2" fillId="0" borderId="16" xfId="0" applyFont="1" applyBorder="1" applyAlignment="1" applyProtection="1">
      <alignment horizontal="center" wrapText="1"/>
      <protection hidden="1"/>
    </xf>
    <xf numFmtId="167" fontId="3" fillId="0" borderId="32" xfId="60" applyNumberFormat="1" applyFont="1" applyBorder="1" applyAlignment="1" applyProtection="1">
      <alignment/>
      <protection hidden="1"/>
    </xf>
    <xf numFmtId="167" fontId="3" fillId="0" borderId="33" xfId="60" applyNumberFormat="1" applyFont="1" applyBorder="1" applyAlignment="1" applyProtection="1">
      <alignment/>
      <protection hidden="1"/>
    </xf>
    <xf numFmtId="164" fontId="3" fillId="0" borderId="46" xfId="54" applyNumberFormat="1" applyFont="1" applyBorder="1" applyAlignment="1" applyProtection="1">
      <alignment/>
      <protection hidden="1"/>
    </xf>
    <xf numFmtId="164" fontId="3" fillId="0" borderId="47" xfId="54" applyNumberFormat="1" applyFont="1" applyBorder="1" applyAlignment="1" applyProtection="1">
      <alignment/>
      <protection hidden="1"/>
    </xf>
    <xf numFmtId="167" fontId="3" fillId="0" borderId="32" xfId="0" applyNumberFormat="1" applyFont="1" applyBorder="1" applyAlignment="1" applyProtection="1">
      <alignment/>
      <protection hidden="1"/>
    </xf>
    <xf numFmtId="10" fontId="3" fillId="0" borderId="33" xfId="54" applyNumberFormat="1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wrapText="1"/>
      <protection hidden="1"/>
    </xf>
    <xf numFmtId="167" fontId="0" fillId="0" borderId="23" xfId="60" applyNumberFormat="1" applyBorder="1" applyAlignment="1" applyProtection="1">
      <alignment/>
      <protection hidden="1"/>
    </xf>
    <xf numFmtId="167" fontId="0" fillId="0" borderId="13" xfId="60" applyNumberFormat="1" applyBorder="1" applyAlignment="1" applyProtection="1">
      <alignment/>
      <protection hidden="1"/>
    </xf>
    <xf numFmtId="164" fontId="0" fillId="0" borderId="20" xfId="54" applyNumberFormat="1" applyBorder="1" applyAlignment="1" applyProtection="1">
      <alignment/>
      <protection hidden="1"/>
    </xf>
    <xf numFmtId="164" fontId="0" fillId="0" borderId="26" xfId="54" applyNumberFormat="1" applyBorder="1" applyAlignment="1" applyProtection="1">
      <alignment/>
      <protection hidden="1"/>
    </xf>
    <xf numFmtId="167" fontId="0" fillId="0" borderId="23" xfId="0" applyNumberFormat="1" applyBorder="1" applyAlignment="1" applyProtection="1">
      <alignment/>
      <protection hidden="1"/>
    </xf>
    <xf numFmtId="10" fontId="0" fillId="0" borderId="13" xfId="54" applyNumberFormat="1" applyBorder="1" applyAlignment="1" applyProtection="1">
      <alignment/>
      <protection hidden="1"/>
    </xf>
    <xf numFmtId="0" fontId="1" fillId="0" borderId="39" xfId="0" applyFont="1" applyBorder="1" applyAlignment="1" applyProtection="1">
      <alignment horizontal="center" wrapText="1"/>
      <protection hidden="1"/>
    </xf>
    <xf numFmtId="0" fontId="1" fillId="0" borderId="37" xfId="0" applyFont="1" applyBorder="1" applyAlignment="1" applyProtection="1">
      <alignment wrapText="1"/>
      <protection hidden="1"/>
    </xf>
    <xf numFmtId="167" fontId="0" fillId="0" borderId="34" xfId="60" applyNumberFormat="1" applyBorder="1" applyAlignment="1" applyProtection="1">
      <alignment/>
      <protection hidden="1"/>
    </xf>
    <xf numFmtId="164" fontId="0" fillId="0" borderId="31" xfId="54" applyNumberFormat="1" applyBorder="1" applyAlignment="1" applyProtection="1">
      <alignment/>
      <protection hidden="1"/>
    </xf>
    <xf numFmtId="164" fontId="0" fillId="0" borderId="27" xfId="54" applyNumberFormat="1" applyBorder="1" applyAlignment="1" applyProtection="1">
      <alignment/>
      <protection hidden="1"/>
    </xf>
    <xf numFmtId="167" fontId="0" fillId="0" borderId="29" xfId="0" applyNumberFormat="1" applyBorder="1" applyAlignment="1" applyProtection="1">
      <alignment/>
      <protection hidden="1"/>
    </xf>
    <xf numFmtId="10" fontId="0" fillId="0" borderId="34" xfId="54" applyNumberFormat="1" applyBorder="1" applyAlignment="1" applyProtection="1">
      <alignment/>
      <protection hidden="1"/>
    </xf>
    <xf numFmtId="0" fontId="2" fillId="0" borderId="40" xfId="0" applyFont="1" applyBorder="1" applyAlignment="1" applyProtection="1">
      <alignment horizontal="center" wrapText="1"/>
      <protection hidden="1"/>
    </xf>
    <xf numFmtId="0" fontId="2" fillId="0" borderId="38" xfId="0" applyFont="1" applyBorder="1" applyAlignment="1" applyProtection="1">
      <alignment horizontal="center" wrapText="1"/>
      <protection hidden="1"/>
    </xf>
    <xf numFmtId="167" fontId="3" fillId="0" borderId="30" xfId="60" applyNumberFormat="1" applyFont="1" applyBorder="1" applyAlignment="1" applyProtection="1">
      <alignment/>
      <protection hidden="1"/>
    </xf>
    <xf numFmtId="167" fontId="3" fillId="0" borderId="35" xfId="60" applyNumberFormat="1" applyFont="1" applyBorder="1" applyAlignment="1" applyProtection="1">
      <alignment/>
      <protection hidden="1"/>
    </xf>
    <xf numFmtId="164" fontId="3" fillId="0" borderId="48" xfId="54" applyNumberFormat="1" applyFont="1" applyBorder="1" applyAlignment="1" applyProtection="1">
      <alignment/>
      <protection hidden="1"/>
    </xf>
    <xf numFmtId="164" fontId="3" fillId="0" borderId="49" xfId="54" applyNumberFormat="1" applyFont="1" applyBorder="1" applyAlignment="1" applyProtection="1">
      <alignment/>
      <protection hidden="1"/>
    </xf>
    <xf numFmtId="167" fontId="3" fillId="0" borderId="30" xfId="0" applyNumberFormat="1" applyFont="1" applyBorder="1" applyAlignment="1" applyProtection="1">
      <alignment/>
      <protection hidden="1"/>
    </xf>
    <xf numFmtId="10" fontId="3" fillId="0" borderId="35" xfId="54" applyNumberFormat="1" applyFont="1" applyBorder="1" applyAlignment="1" applyProtection="1">
      <alignment/>
      <protection hidden="1"/>
    </xf>
    <xf numFmtId="0" fontId="1" fillId="0" borderId="41" xfId="0" applyFont="1" applyBorder="1" applyAlignment="1" applyProtection="1">
      <alignment horizontal="center" wrapText="1"/>
      <protection hidden="1"/>
    </xf>
    <xf numFmtId="0" fontId="1" fillId="0" borderId="17" xfId="0" applyFont="1" applyBorder="1" applyAlignment="1" applyProtection="1">
      <alignment wrapText="1"/>
      <protection hidden="1"/>
    </xf>
    <xf numFmtId="167" fontId="0" fillId="0" borderId="24" xfId="60" applyNumberFormat="1" applyBorder="1" applyAlignment="1" applyProtection="1">
      <alignment/>
      <protection hidden="1"/>
    </xf>
    <xf numFmtId="167" fontId="0" fillId="0" borderId="11" xfId="60" applyNumberFormat="1" applyBorder="1" applyAlignment="1" applyProtection="1">
      <alignment/>
      <protection hidden="1"/>
    </xf>
    <xf numFmtId="164" fontId="0" fillId="0" borderId="21" xfId="54" applyNumberFormat="1" applyBorder="1" applyAlignment="1" applyProtection="1">
      <alignment/>
      <protection hidden="1"/>
    </xf>
    <xf numFmtId="164" fontId="0" fillId="0" borderId="28" xfId="54" applyNumberFormat="1" applyBorder="1" applyAlignment="1" applyProtection="1">
      <alignment/>
      <protection hidden="1"/>
    </xf>
    <xf numFmtId="167" fontId="0" fillId="0" borderId="24" xfId="0" applyNumberFormat="1" applyBorder="1" applyAlignment="1" applyProtection="1">
      <alignment/>
      <protection hidden="1"/>
    </xf>
    <xf numFmtId="10" fontId="0" fillId="0" borderId="11" xfId="54" applyNumberFormat="1" applyBorder="1" applyAlignment="1" applyProtection="1">
      <alignment/>
      <protection hidden="1"/>
    </xf>
    <xf numFmtId="0" fontId="1" fillId="0" borderId="42" xfId="0" applyFont="1" applyBorder="1" applyAlignment="1" applyProtection="1">
      <alignment horizontal="center" wrapText="1"/>
      <protection hidden="1"/>
    </xf>
    <xf numFmtId="167" fontId="3" fillId="33" borderId="29" xfId="60" applyNumberFormat="1" applyFont="1" applyFill="1" applyBorder="1" applyAlignment="1" applyProtection="1">
      <alignment/>
      <protection hidden="1"/>
    </xf>
    <xf numFmtId="167" fontId="3" fillId="33" borderId="34" xfId="60" applyNumberFormat="1" applyFont="1" applyFill="1" applyBorder="1" applyAlignment="1" applyProtection="1">
      <alignment/>
      <protection hidden="1"/>
    </xf>
    <xf numFmtId="164" fontId="3" fillId="33" borderId="31" xfId="54" applyNumberFormat="1" applyFont="1" applyFill="1" applyBorder="1" applyAlignment="1" applyProtection="1">
      <alignment/>
      <protection hidden="1"/>
    </xf>
    <xf numFmtId="164" fontId="3" fillId="33" borderId="27" xfId="54" applyNumberFormat="1" applyFont="1" applyFill="1" applyBorder="1" applyAlignment="1" applyProtection="1">
      <alignment/>
      <protection hidden="1"/>
    </xf>
    <xf numFmtId="167" fontId="3" fillId="33" borderId="29" xfId="0" applyNumberFormat="1" applyFont="1" applyFill="1" applyBorder="1" applyAlignment="1" applyProtection="1">
      <alignment/>
      <protection hidden="1"/>
    </xf>
    <xf numFmtId="10" fontId="3" fillId="33" borderId="34" xfId="54" applyNumberFormat="1" applyFont="1" applyFill="1" applyBorder="1" applyAlignment="1" applyProtection="1">
      <alignment/>
      <protection hidden="1"/>
    </xf>
    <xf numFmtId="164" fontId="0" fillId="0" borderId="48" xfId="54" applyNumberFormat="1" applyBorder="1" applyAlignment="1" applyProtection="1">
      <alignment/>
      <protection hidden="1"/>
    </xf>
    <xf numFmtId="164" fontId="0" fillId="0" borderId="49" xfId="54" applyNumberFormat="1" applyBorder="1" applyAlignment="1" applyProtection="1">
      <alignment/>
      <protection hidden="1"/>
    </xf>
    <xf numFmtId="167" fontId="0" fillId="0" borderId="30" xfId="0" applyNumberFormat="1" applyBorder="1" applyAlignment="1" applyProtection="1">
      <alignment/>
      <protection hidden="1"/>
    </xf>
    <xf numFmtId="167" fontId="3" fillId="33" borderId="22" xfId="60" applyNumberFormat="1" applyFont="1" applyFill="1" applyBorder="1" applyAlignment="1" applyProtection="1">
      <alignment/>
      <protection hidden="1"/>
    </xf>
    <xf numFmtId="167" fontId="3" fillId="33" borderId="12" xfId="60" applyNumberFormat="1" applyFont="1" applyFill="1" applyBorder="1" applyAlignment="1" applyProtection="1">
      <alignment/>
      <protection hidden="1"/>
    </xf>
    <xf numFmtId="164" fontId="3" fillId="33" borderId="19" xfId="54" applyNumberFormat="1" applyFont="1" applyFill="1" applyBorder="1" applyAlignment="1" applyProtection="1">
      <alignment/>
      <protection hidden="1"/>
    </xf>
    <xf numFmtId="164" fontId="3" fillId="33" borderId="25" xfId="54" applyNumberFormat="1" applyFont="1" applyFill="1" applyBorder="1" applyAlignment="1" applyProtection="1">
      <alignment/>
      <protection hidden="1"/>
    </xf>
    <xf numFmtId="167" fontId="3" fillId="33" borderId="22" xfId="0" applyNumberFormat="1" applyFont="1" applyFill="1" applyBorder="1" applyAlignment="1" applyProtection="1">
      <alignment/>
      <protection hidden="1"/>
    </xf>
    <xf numFmtId="10" fontId="3" fillId="33" borderId="12" xfId="54" applyNumberFormat="1" applyFont="1" applyFill="1" applyBorder="1" applyAlignment="1" applyProtection="1">
      <alignment/>
      <protection hidden="1"/>
    </xf>
    <xf numFmtId="167" fontId="1" fillId="0" borderId="23" xfId="60" applyNumberFormat="1" applyFont="1" applyBorder="1" applyAlignment="1" applyProtection="1">
      <alignment horizontal="right" wrapText="1"/>
      <protection hidden="1"/>
    </xf>
    <xf numFmtId="167" fontId="1" fillId="0" borderId="13" xfId="60" applyNumberFormat="1" applyFont="1" applyBorder="1" applyAlignment="1" applyProtection="1">
      <alignment horizontal="right" wrapText="1"/>
      <protection hidden="1"/>
    </xf>
    <xf numFmtId="167" fontId="1" fillId="0" borderId="20" xfId="0" applyNumberFormat="1" applyFont="1" applyBorder="1" applyAlignment="1" applyProtection="1">
      <alignment horizontal="right" wrapText="1"/>
      <protection hidden="1"/>
    </xf>
    <xf numFmtId="167" fontId="1" fillId="0" borderId="24" xfId="60" applyNumberFormat="1" applyFont="1" applyBorder="1" applyAlignment="1" applyProtection="1">
      <alignment horizontal="right" wrapText="1"/>
      <protection hidden="1"/>
    </xf>
    <xf numFmtId="167" fontId="1" fillId="0" borderId="11" xfId="60" applyNumberFormat="1" applyFont="1" applyBorder="1" applyAlignment="1" applyProtection="1">
      <alignment horizontal="right" wrapText="1"/>
      <protection hidden="1"/>
    </xf>
    <xf numFmtId="167" fontId="1" fillId="0" borderId="21" xfId="0" applyNumberFormat="1" applyFont="1" applyBorder="1" applyAlignment="1" applyProtection="1">
      <alignment horizontal="right" wrapText="1"/>
      <protection hidden="1"/>
    </xf>
    <xf numFmtId="0" fontId="2" fillId="33" borderId="15" xfId="0" applyFont="1" applyFill="1" applyBorder="1" applyAlignment="1" applyProtection="1">
      <alignment horizontal="center" wrapText="1"/>
      <protection hidden="1"/>
    </xf>
    <xf numFmtId="0" fontId="2" fillId="33" borderId="17" xfId="0" applyFont="1" applyFill="1" applyBorder="1" applyAlignment="1" applyProtection="1">
      <alignment wrapText="1"/>
      <protection hidden="1"/>
    </xf>
    <xf numFmtId="167" fontId="2" fillId="33" borderId="24" xfId="60" applyNumberFormat="1" applyFont="1" applyFill="1" applyBorder="1" applyAlignment="1" applyProtection="1">
      <alignment horizontal="right" wrapText="1"/>
      <protection hidden="1"/>
    </xf>
    <xf numFmtId="167" fontId="2" fillId="33" borderId="11" xfId="60" applyNumberFormat="1" applyFont="1" applyFill="1" applyBorder="1" applyAlignment="1" applyProtection="1">
      <alignment horizontal="right" wrapText="1"/>
      <protection hidden="1"/>
    </xf>
    <xf numFmtId="167" fontId="2" fillId="33" borderId="21" xfId="0" applyNumberFormat="1" applyFont="1" applyFill="1" applyBorder="1" applyAlignment="1" applyProtection="1">
      <alignment horizontal="right" wrapText="1"/>
      <protection hidden="1"/>
    </xf>
    <xf numFmtId="0" fontId="2" fillId="33" borderId="16" xfId="0" applyFont="1" applyFill="1" applyBorder="1" applyAlignment="1" applyProtection="1">
      <alignment horizontal="center" wrapText="1"/>
      <protection hidden="1"/>
    </xf>
    <xf numFmtId="0" fontId="2" fillId="33" borderId="18" xfId="0" applyFont="1" applyFill="1" applyBorder="1" applyAlignment="1" applyProtection="1">
      <alignment wrapText="1"/>
      <protection hidden="1"/>
    </xf>
    <xf numFmtId="167" fontId="2" fillId="33" borderId="22" xfId="60" applyNumberFormat="1" applyFont="1" applyFill="1" applyBorder="1" applyAlignment="1" applyProtection="1">
      <alignment horizontal="right" wrapText="1"/>
      <protection hidden="1"/>
    </xf>
    <xf numFmtId="167" fontId="2" fillId="33" borderId="12" xfId="60" applyNumberFormat="1" applyFont="1" applyFill="1" applyBorder="1" applyAlignment="1" applyProtection="1">
      <alignment horizontal="right" wrapText="1"/>
      <protection hidden="1"/>
    </xf>
    <xf numFmtId="167" fontId="2" fillId="33" borderId="19" xfId="0" applyNumberFormat="1" applyFont="1" applyFill="1" applyBorder="1" applyAlignment="1" applyProtection="1">
      <alignment horizontal="right" wrapText="1"/>
      <protection hidden="1"/>
    </xf>
    <xf numFmtId="0" fontId="0" fillId="0" borderId="0" xfId="0" applyBorder="1" applyAlignment="1" applyProtection="1">
      <alignment/>
      <protection hidden="1"/>
    </xf>
    <xf numFmtId="0" fontId="2" fillId="33" borderId="44" xfId="0" applyFont="1" applyFill="1" applyBorder="1" applyAlignment="1" applyProtection="1">
      <alignment horizontal="center" wrapText="1"/>
      <protection hidden="1"/>
    </xf>
    <xf numFmtId="10" fontId="0" fillId="0" borderId="43" xfId="54" applyNumberFormat="1" applyBorder="1" applyAlignment="1" applyProtection="1">
      <alignment/>
      <protection hidden="1"/>
    </xf>
    <xf numFmtId="10" fontId="0" fillId="0" borderId="45" xfId="54" applyNumberFormat="1" applyBorder="1" applyAlignment="1" applyProtection="1">
      <alignment/>
      <protection hidden="1"/>
    </xf>
    <xf numFmtId="10" fontId="0" fillId="0" borderId="12" xfId="54" applyNumberFormat="1" applyBorder="1" applyAlignment="1" applyProtection="1">
      <alignment/>
      <protection hidden="1"/>
    </xf>
    <xf numFmtId="167" fontId="0" fillId="0" borderId="23" xfId="60" applyNumberFormat="1" applyFont="1" applyBorder="1" applyAlignment="1" applyProtection="1">
      <alignment/>
      <protection hidden="1"/>
    </xf>
    <xf numFmtId="167" fontId="0" fillId="0" borderId="29" xfId="60" applyNumberFormat="1" applyFont="1" applyBorder="1" applyAlignment="1" applyProtection="1">
      <alignment/>
      <protection hidden="1"/>
    </xf>
    <xf numFmtId="167" fontId="0" fillId="0" borderId="24" xfId="60" applyNumberFormat="1" applyFont="1" applyBorder="1" applyAlignment="1" applyProtection="1">
      <alignment/>
      <protection hidden="1"/>
    </xf>
    <xf numFmtId="167" fontId="3" fillId="0" borderId="35" xfId="60" applyNumberFormat="1" applyFont="1" applyBorder="1" applyAlignment="1" applyProtection="1">
      <alignment/>
      <protection hidden="1"/>
    </xf>
    <xf numFmtId="164" fontId="3" fillId="0" borderId="48" xfId="54" applyNumberFormat="1" applyFont="1" applyBorder="1" applyAlignment="1" applyProtection="1">
      <alignment/>
      <protection hidden="1"/>
    </xf>
    <xf numFmtId="164" fontId="3" fillId="0" borderId="49" xfId="54" applyNumberFormat="1" applyFont="1" applyBorder="1" applyAlignment="1" applyProtection="1">
      <alignment/>
      <protection hidden="1"/>
    </xf>
    <xf numFmtId="167" fontId="3" fillId="0" borderId="30" xfId="0" applyNumberFormat="1" applyFont="1" applyBorder="1" applyAlignment="1" applyProtection="1">
      <alignment/>
      <protection hidden="1"/>
    </xf>
    <xf numFmtId="10" fontId="3" fillId="0" borderId="35" xfId="54" applyNumberFormat="1" applyFont="1" applyBorder="1" applyAlignment="1" applyProtection="1">
      <alignment/>
      <protection hidden="1"/>
    </xf>
    <xf numFmtId="164" fontId="1" fillId="0" borderId="13" xfId="54" applyNumberFormat="1" applyFont="1" applyBorder="1" applyAlignment="1" applyProtection="1">
      <alignment horizontal="right" wrapText="1"/>
      <protection hidden="1"/>
    </xf>
    <xf numFmtId="164" fontId="1" fillId="0" borderId="11" xfId="54" applyNumberFormat="1" applyFont="1" applyBorder="1" applyAlignment="1" applyProtection="1">
      <alignment horizontal="right" wrapText="1"/>
      <protection hidden="1"/>
    </xf>
    <xf numFmtId="164" fontId="2" fillId="33" borderId="11" xfId="54" applyNumberFormat="1" applyFont="1" applyFill="1" applyBorder="1" applyAlignment="1" applyProtection="1">
      <alignment horizontal="right" wrapText="1"/>
      <protection hidden="1"/>
    </xf>
    <xf numFmtId="164" fontId="2" fillId="33" borderId="12" xfId="54" applyNumberFormat="1" applyFont="1" applyFill="1" applyBorder="1" applyAlignment="1" applyProtection="1">
      <alignment horizontal="right" wrapText="1"/>
      <protection hidden="1"/>
    </xf>
    <xf numFmtId="164" fontId="3" fillId="0" borderId="33" xfId="54" applyNumberFormat="1" applyFont="1" applyBorder="1" applyAlignment="1" applyProtection="1">
      <alignment/>
      <protection hidden="1"/>
    </xf>
    <xf numFmtId="164" fontId="0" fillId="0" borderId="13" xfId="54" applyNumberFormat="1" applyBorder="1" applyAlignment="1" applyProtection="1">
      <alignment/>
      <protection hidden="1"/>
    </xf>
    <xf numFmtId="164" fontId="0" fillId="0" borderId="34" xfId="54" applyNumberFormat="1" applyBorder="1" applyAlignment="1" applyProtection="1">
      <alignment/>
      <protection hidden="1"/>
    </xf>
    <xf numFmtId="164" fontId="3" fillId="0" borderId="35" xfId="54" applyNumberFormat="1" applyFont="1" applyBorder="1" applyAlignment="1" applyProtection="1">
      <alignment/>
      <protection hidden="1"/>
    </xf>
    <xf numFmtId="164" fontId="0" fillId="0" borderId="11" xfId="54" applyNumberFormat="1" applyBorder="1" applyAlignment="1" applyProtection="1">
      <alignment/>
      <protection hidden="1"/>
    </xf>
    <xf numFmtId="164" fontId="3" fillId="33" borderId="34" xfId="54" applyNumberFormat="1" applyFont="1" applyFill="1" applyBorder="1" applyAlignment="1" applyProtection="1">
      <alignment/>
      <protection hidden="1"/>
    </xf>
    <xf numFmtId="164" fontId="0" fillId="0" borderId="35" xfId="54" applyNumberFormat="1" applyBorder="1" applyAlignment="1" applyProtection="1">
      <alignment/>
      <protection hidden="1"/>
    </xf>
    <xf numFmtId="164" fontId="3" fillId="33" borderId="12" xfId="54" applyNumberFormat="1" applyFont="1" applyFill="1" applyBorder="1" applyAlignment="1" applyProtection="1">
      <alignment/>
      <protection hidden="1"/>
    </xf>
    <xf numFmtId="172" fontId="3" fillId="0" borderId="32" xfId="42" applyNumberFormat="1" applyFont="1" applyBorder="1" applyAlignment="1" applyProtection="1">
      <alignment/>
      <protection hidden="1"/>
    </xf>
    <xf numFmtId="172" fontId="3" fillId="0" borderId="33" xfId="42" applyNumberFormat="1" applyFont="1" applyBorder="1" applyAlignment="1" applyProtection="1">
      <alignment/>
      <protection hidden="1"/>
    </xf>
    <xf numFmtId="172" fontId="0" fillId="0" borderId="23" xfId="42" applyNumberFormat="1" applyBorder="1" applyAlignment="1" applyProtection="1">
      <alignment/>
      <protection hidden="1"/>
    </xf>
    <xf numFmtId="172" fontId="0" fillId="0" borderId="13" xfId="42" applyNumberFormat="1" applyBorder="1" applyAlignment="1" applyProtection="1">
      <alignment/>
      <protection hidden="1"/>
    </xf>
    <xf numFmtId="172" fontId="0" fillId="0" borderId="29" xfId="42" applyNumberFormat="1" applyBorder="1" applyAlignment="1" applyProtection="1">
      <alignment/>
      <protection hidden="1"/>
    </xf>
    <xf numFmtId="172" fontId="0" fillId="0" borderId="34" xfId="42" applyNumberFormat="1" applyBorder="1" applyAlignment="1" applyProtection="1">
      <alignment/>
      <protection hidden="1"/>
    </xf>
    <xf numFmtId="172" fontId="3" fillId="0" borderId="30" xfId="42" applyNumberFormat="1" applyFont="1" applyBorder="1" applyAlignment="1" applyProtection="1">
      <alignment/>
      <protection hidden="1"/>
    </xf>
    <xf numFmtId="172" fontId="0" fillId="0" borderId="24" xfId="42" applyNumberFormat="1" applyBorder="1" applyAlignment="1" applyProtection="1">
      <alignment/>
      <protection hidden="1"/>
    </xf>
    <xf numFmtId="172" fontId="0" fillId="0" borderId="11" xfId="42" applyNumberFormat="1" applyBorder="1" applyAlignment="1" applyProtection="1">
      <alignment/>
      <protection hidden="1"/>
    </xf>
    <xf numFmtId="172" fontId="3" fillId="33" borderId="29" xfId="42" applyNumberFormat="1" applyFont="1" applyFill="1" applyBorder="1" applyAlignment="1" applyProtection="1">
      <alignment/>
      <protection hidden="1"/>
    </xf>
    <xf numFmtId="172" fontId="3" fillId="33" borderId="34" xfId="42" applyNumberFormat="1" applyFont="1" applyFill="1" applyBorder="1" applyAlignment="1" applyProtection="1">
      <alignment/>
      <protection hidden="1"/>
    </xf>
    <xf numFmtId="172" fontId="0" fillId="0" borderId="30" xfId="42" applyNumberFormat="1" applyBorder="1" applyAlignment="1" applyProtection="1">
      <alignment/>
      <protection hidden="1"/>
    </xf>
    <xf numFmtId="172" fontId="0" fillId="0" borderId="35" xfId="42" applyNumberFormat="1" applyBorder="1" applyAlignment="1" applyProtection="1">
      <alignment/>
      <protection hidden="1"/>
    </xf>
    <xf numFmtId="172" fontId="3" fillId="0" borderId="35" xfId="42" applyNumberFormat="1" applyFont="1" applyBorder="1" applyAlignment="1" applyProtection="1">
      <alignment/>
      <protection hidden="1"/>
    </xf>
    <xf numFmtId="172" fontId="3" fillId="33" borderId="22" xfId="42" applyNumberFormat="1" applyFont="1" applyFill="1" applyBorder="1" applyAlignment="1" applyProtection="1">
      <alignment/>
      <protection hidden="1"/>
    </xf>
    <xf numFmtId="172" fontId="3" fillId="33" borderId="12" xfId="42" applyNumberFormat="1" applyFont="1" applyFill="1" applyBorder="1" applyAlignment="1" applyProtection="1">
      <alignment/>
      <protection hidden="1"/>
    </xf>
    <xf numFmtId="171" fontId="0" fillId="0" borderId="0" xfId="42" applyNumberFormat="1" applyFont="1" applyAlignment="1" applyProtection="1">
      <alignment/>
      <protection hidden="1"/>
    </xf>
    <xf numFmtId="164" fontId="41" fillId="0" borderId="43" xfId="54" applyNumberFormat="1" applyFont="1" applyBorder="1" applyAlignment="1" applyProtection="1">
      <alignment/>
      <protection hidden="1"/>
    </xf>
    <xf numFmtId="171" fontId="41" fillId="0" borderId="43" xfId="42" applyNumberFormat="1" applyFont="1" applyBorder="1" applyAlignment="1" applyProtection="1">
      <alignment/>
      <protection hidden="1"/>
    </xf>
    <xf numFmtId="43" fontId="41" fillId="0" borderId="43" xfId="42" applyNumberFormat="1" applyFont="1" applyBorder="1" applyAlignment="1" applyProtection="1">
      <alignment/>
      <protection hidden="1"/>
    </xf>
    <xf numFmtId="0" fontId="2" fillId="33" borderId="50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51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52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53" xfId="0" applyFont="1" applyFill="1" applyBorder="1" applyAlignment="1">
      <alignment horizontal="center" wrapText="1"/>
    </xf>
    <xf numFmtId="0" fontId="2" fillId="33" borderId="54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2" fillId="33" borderId="55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2" fillId="33" borderId="52" xfId="0" applyFont="1" applyFill="1" applyBorder="1" applyAlignment="1">
      <alignment horizontal="center" vertical="top" wrapText="1"/>
    </xf>
    <xf numFmtId="0" fontId="2" fillId="33" borderId="44" xfId="0" applyFont="1" applyFill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vertical="top" wrapText="1"/>
      <protection hidden="1"/>
    </xf>
    <xf numFmtId="0" fontId="1" fillId="0" borderId="43" xfId="0" applyFont="1" applyBorder="1" applyAlignment="1" applyProtection="1">
      <alignment horizontal="left" vertical="top" wrapText="1"/>
      <protection hidden="1"/>
    </xf>
    <xf numFmtId="0" fontId="1" fillId="0" borderId="22" xfId="0" applyFont="1" applyBorder="1" applyAlignment="1" applyProtection="1">
      <alignment horizontal="left" vertical="top" wrapText="1"/>
      <protection hidden="1"/>
    </xf>
    <xf numFmtId="0" fontId="1" fillId="0" borderId="45" xfId="0" applyFont="1" applyBorder="1" applyAlignment="1" applyProtection="1">
      <alignment horizontal="left" vertical="top" wrapText="1"/>
      <protection hidden="1"/>
    </xf>
    <xf numFmtId="0" fontId="2" fillId="33" borderId="52" xfId="0" applyFont="1" applyFill="1" applyBorder="1" applyAlignment="1" applyProtection="1">
      <alignment horizontal="center" vertical="top" wrapText="1"/>
      <protection hidden="1"/>
    </xf>
    <xf numFmtId="0" fontId="2" fillId="33" borderId="44" xfId="0" applyFont="1" applyFill="1" applyBorder="1" applyAlignment="1" applyProtection="1">
      <alignment horizontal="center" vertical="top" wrapText="1"/>
      <protection hidden="1"/>
    </xf>
    <xf numFmtId="0" fontId="2" fillId="33" borderId="52" xfId="0" applyFont="1" applyFill="1" applyBorder="1" applyAlignment="1" applyProtection="1">
      <alignment horizontal="center" wrapText="1"/>
      <protection hidden="1"/>
    </xf>
    <xf numFmtId="0" fontId="2" fillId="33" borderId="14" xfId="0" applyFont="1" applyFill="1" applyBorder="1" applyAlignment="1" applyProtection="1">
      <alignment horizontal="center" wrapText="1"/>
      <protection hidden="1"/>
    </xf>
    <xf numFmtId="0" fontId="2" fillId="33" borderId="53" xfId="0" applyFont="1" applyFill="1" applyBorder="1" applyAlignment="1" applyProtection="1">
      <alignment horizontal="center" wrapText="1"/>
      <protection hidden="1"/>
    </xf>
    <xf numFmtId="0" fontId="2" fillId="33" borderId="55" xfId="0" applyFont="1" applyFill="1" applyBorder="1" applyAlignment="1" applyProtection="1">
      <alignment horizontal="center" wrapText="1"/>
      <protection hidden="1"/>
    </xf>
    <xf numFmtId="0" fontId="2" fillId="33" borderId="27" xfId="0" applyFont="1" applyFill="1" applyBorder="1" applyAlignment="1" applyProtection="1">
      <alignment horizontal="center" wrapText="1"/>
      <protection hidden="1"/>
    </xf>
    <xf numFmtId="0" fontId="2" fillId="33" borderId="32" xfId="0" applyFont="1" applyFill="1" applyBorder="1" applyAlignment="1" applyProtection="1">
      <alignment horizontal="center" wrapText="1"/>
      <protection hidden="1"/>
    </xf>
    <xf numFmtId="0" fontId="2" fillId="33" borderId="25" xfId="0" applyFont="1" applyFill="1" applyBorder="1" applyAlignment="1" applyProtection="1">
      <alignment horizontal="center" wrapText="1"/>
      <protection hidden="1"/>
    </xf>
    <xf numFmtId="0" fontId="2" fillId="33" borderId="50" xfId="0" applyFont="1" applyFill="1" applyBorder="1" applyAlignment="1" applyProtection="1">
      <alignment horizontal="center" wrapText="1"/>
      <protection hidden="1"/>
    </xf>
    <xf numFmtId="0" fontId="2" fillId="33" borderId="42" xfId="0" applyFont="1" applyFill="1" applyBorder="1" applyAlignment="1" applyProtection="1">
      <alignment horizontal="center" wrapText="1"/>
      <protection hidden="1"/>
    </xf>
    <xf numFmtId="0" fontId="2" fillId="33" borderId="51" xfId="0" applyFont="1" applyFill="1" applyBorder="1" applyAlignment="1" applyProtection="1">
      <alignment horizontal="center" wrapText="1"/>
      <protection hidden="1"/>
    </xf>
    <xf numFmtId="0" fontId="2" fillId="33" borderId="18" xfId="0" applyFont="1" applyFill="1" applyBorder="1" applyAlignment="1" applyProtection="1">
      <alignment horizontal="center" wrapText="1"/>
      <protection hidden="1"/>
    </xf>
    <xf numFmtId="0" fontId="2" fillId="33" borderId="54" xfId="0" applyFont="1" applyFill="1" applyBorder="1" applyAlignment="1" applyProtection="1">
      <alignment horizontal="center" wrapTex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zoomScale="120" zoomScaleNormal="120" zoomScalePageLayoutView="0" workbookViewId="0" topLeftCell="A1">
      <selection activeCell="A11" sqref="A11:B11"/>
    </sheetView>
  </sheetViews>
  <sheetFormatPr defaultColWidth="9.00390625" defaultRowHeight="12.75"/>
  <cols>
    <col min="1" max="1" width="3.75390625" style="0" customWidth="1"/>
    <col min="2" max="2" width="30.125" style="0" customWidth="1"/>
    <col min="3" max="3" width="11.625" style="0" customWidth="1"/>
    <col min="4" max="4" width="12.875" style="0" customWidth="1"/>
    <col min="5" max="5" width="10.125" style="0" customWidth="1"/>
    <col min="6" max="6" width="9.75390625" style="0" customWidth="1"/>
    <col min="7" max="7" width="12.625" style="0" customWidth="1"/>
  </cols>
  <sheetData>
    <row r="1" spans="1:8" ht="12.75">
      <c r="A1" s="243" t="s">
        <v>32</v>
      </c>
      <c r="B1" s="245" t="s">
        <v>52</v>
      </c>
      <c r="C1" s="247" t="s">
        <v>53</v>
      </c>
      <c r="D1" s="248"/>
      <c r="E1" s="249" t="s">
        <v>54</v>
      </c>
      <c r="F1" s="250"/>
      <c r="G1" s="247" t="s">
        <v>35</v>
      </c>
      <c r="H1" s="248"/>
    </row>
    <row r="2" spans="1:8" ht="15.75" customHeight="1" thickBot="1">
      <c r="A2" s="244"/>
      <c r="B2" s="246"/>
      <c r="C2" s="20" t="s">
        <v>36</v>
      </c>
      <c r="D2" s="8" t="s">
        <v>37</v>
      </c>
      <c r="E2" s="15" t="s">
        <v>36</v>
      </c>
      <c r="F2" s="29" t="s">
        <v>37</v>
      </c>
      <c r="G2" s="20" t="s">
        <v>38</v>
      </c>
      <c r="H2" s="8" t="s">
        <v>39</v>
      </c>
    </row>
    <row r="3" spans="1:8" ht="13.5" thickBot="1">
      <c r="A3" s="63" t="s">
        <v>0</v>
      </c>
      <c r="B3" s="60" t="s">
        <v>1</v>
      </c>
      <c r="C3" s="46">
        <f>C4+C5</f>
        <v>405000</v>
      </c>
      <c r="D3" s="47">
        <f>D4+D5</f>
        <v>445000</v>
      </c>
      <c r="E3" s="73"/>
      <c r="F3" s="74"/>
      <c r="G3" s="75"/>
      <c r="H3" s="105"/>
    </row>
    <row r="4" spans="1:8" ht="12.75">
      <c r="A4" s="9">
        <v>1</v>
      </c>
      <c r="B4" s="1" t="s">
        <v>2</v>
      </c>
      <c r="C4" s="118">
        <v>55000</v>
      </c>
      <c r="D4" s="49">
        <v>45000</v>
      </c>
      <c r="E4" s="41"/>
      <c r="F4" s="30"/>
      <c r="G4" s="35"/>
      <c r="H4" s="106"/>
    </row>
    <row r="5" spans="1:8" ht="13.5" thickBot="1">
      <c r="A5" s="64">
        <v>2</v>
      </c>
      <c r="B5" s="61" t="s">
        <v>3</v>
      </c>
      <c r="C5" s="119">
        <v>350000</v>
      </c>
      <c r="D5" s="51">
        <v>400000</v>
      </c>
      <c r="E5" s="42"/>
      <c r="F5" s="31"/>
      <c r="G5" s="36"/>
      <c r="H5" s="107"/>
    </row>
    <row r="6" spans="1:8" ht="13.5" thickBot="1">
      <c r="A6" s="65" t="s">
        <v>4</v>
      </c>
      <c r="B6" s="62" t="s">
        <v>5</v>
      </c>
      <c r="C6" s="52">
        <f>C7+C9+C10</f>
        <v>415000</v>
      </c>
      <c r="D6" s="53">
        <f>D7+D9+D10</f>
        <v>465000</v>
      </c>
      <c r="E6" s="76"/>
      <c r="F6" s="77"/>
      <c r="G6" s="78"/>
      <c r="H6" s="108"/>
    </row>
    <row r="7" spans="1:8" ht="12.75">
      <c r="A7" s="9">
        <v>1</v>
      </c>
      <c r="B7" s="1" t="s">
        <v>6</v>
      </c>
      <c r="C7" s="118">
        <v>350000</v>
      </c>
      <c r="D7" s="49">
        <v>350000</v>
      </c>
      <c r="E7" s="41"/>
      <c r="F7" s="30"/>
      <c r="G7" s="35"/>
      <c r="H7" s="106"/>
    </row>
    <row r="8" spans="1:8" ht="12.75">
      <c r="A8" s="9">
        <v>2</v>
      </c>
      <c r="B8" s="1"/>
      <c r="C8" s="118"/>
      <c r="D8" s="49"/>
      <c r="E8" s="41"/>
      <c r="F8" s="30"/>
      <c r="G8" s="35"/>
      <c r="H8" s="106"/>
    </row>
    <row r="9" spans="1:8" ht="12.75">
      <c r="A9" s="66">
        <v>3</v>
      </c>
      <c r="B9" s="12" t="s">
        <v>7</v>
      </c>
      <c r="C9" s="120">
        <v>45000</v>
      </c>
      <c r="D9" s="55">
        <v>35000</v>
      </c>
      <c r="E9" s="43"/>
      <c r="F9" s="32"/>
      <c r="G9" s="38"/>
      <c r="H9" s="70"/>
    </row>
    <row r="10" spans="1:8" ht="13.5" thickBot="1">
      <c r="A10" s="67">
        <v>4</v>
      </c>
      <c r="B10" s="12" t="s">
        <v>8</v>
      </c>
      <c r="C10" s="120">
        <v>20000</v>
      </c>
      <c r="D10" s="55">
        <v>80000</v>
      </c>
      <c r="E10" s="43"/>
      <c r="F10" s="32"/>
      <c r="G10" s="38"/>
      <c r="H10" s="70"/>
    </row>
    <row r="11" spans="1:8" ht="12.75" customHeight="1" thickBot="1">
      <c r="A11" s="253" t="s">
        <v>9</v>
      </c>
      <c r="B11" s="254"/>
      <c r="C11" s="56">
        <f>C3+C6</f>
        <v>820000</v>
      </c>
      <c r="D11" s="57">
        <f>D3+D6</f>
        <v>910000</v>
      </c>
      <c r="E11" s="44"/>
      <c r="F11" s="33"/>
      <c r="G11" s="39"/>
      <c r="H11" s="104"/>
    </row>
    <row r="12" spans="1:8" ht="13.5" thickBot="1">
      <c r="A12" s="65" t="s">
        <v>0</v>
      </c>
      <c r="B12" s="62" t="s">
        <v>10</v>
      </c>
      <c r="C12" s="52">
        <f>C13+C14</f>
        <v>610000</v>
      </c>
      <c r="D12" s="100">
        <f>D13+D14</f>
        <v>660000</v>
      </c>
      <c r="E12" s="101"/>
      <c r="F12" s="102"/>
      <c r="G12" s="103"/>
      <c r="H12" s="109"/>
    </row>
    <row r="13" spans="1:8" ht="12.75">
      <c r="A13" s="9">
        <v>1</v>
      </c>
      <c r="B13" s="1" t="s">
        <v>11</v>
      </c>
      <c r="C13" s="118">
        <v>550000</v>
      </c>
      <c r="D13" s="49">
        <v>610000</v>
      </c>
      <c r="E13" s="41"/>
      <c r="F13" s="30"/>
      <c r="G13" s="35"/>
      <c r="H13" s="106"/>
    </row>
    <row r="14" spans="1:8" ht="13.5" thickBot="1">
      <c r="A14" s="64">
        <v>2</v>
      </c>
      <c r="B14" s="61" t="s">
        <v>12</v>
      </c>
      <c r="C14" s="50">
        <v>60000</v>
      </c>
      <c r="D14" s="51">
        <v>50000</v>
      </c>
      <c r="E14" s="42"/>
      <c r="F14" s="31"/>
      <c r="G14" s="36"/>
      <c r="H14" s="107"/>
    </row>
    <row r="15" spans="1:8" ht="13.5" thickBot="1">
      <c r="A15" s="65" t="s">
        <v>4</v>
      </c>
      <c r="B15" s="62" t="s">
        <v>13</v>
      </c>
      <c r="C15" s="52">
        <f>C16+C17+C18</f>
        <v>210000</v>
      </c>
      <c r="D15" s="53">
        <f>D16+D17+D18</f>
        <v>250000</v>
      </c>
      <c r="E15" s="76"/>
      <c r="F15" s="77"/>
      <c r="G15" s="78"/>
      <c r="H15" s="108"/>
    </row>
    <row r="16" spans="1:8" ht="12.75">
      <c r="A16" s="9">
        <v>1</v>
      </c>
      <c r="B16" s="1" t="s">
        <v>14</v>
      </c>
      <c r="C16" s="48">
        <v>145000</v>
      </c>
      <c r="D16" s="49">
        <v>135000</v>
      </c>
      <c r="E16" s="41"/>
      <c r="F16" s="30"/>
      <c r="G16" s="35"/>
      <c r="H16" s="106"/>
    </row>
    <row r="17" spans="1:8" ht="12.75">
      <c r="A17" s="66">
        <v>2</v>
      </c>
      <c r="B17" s="12" t="s">
        <v>15</v>
      </c>
      <c r="C17" s="54">
        <v>45000</v>
      </c>
      <c r="D17" s="55">
        <v>85000</v>
      </c>
      <c r="E17" s="43"/>
      <c r="F17" s="32"/>
      <c r="G17" s="38"/>
      <c r="H17" s="70"/>
    </row>
    <row r="18" spans="1:8" ht="13.5" thickBot="1">
      <c r="A18" s="67">
        <v>3</v>
      </c>
      <c r="B18" s="12" t="s">
        <v>16</v>
      </c>
      <c r="C18" s="54">
        <v>20000</v>
      </c>
      <c r="D18" s="55">
        <v>30000</v>
      </c>
      <c r="E18" s="43"/>
      <c r="F18" s="32"/>
      <c r="G18" s="38"/>
      <c r="H18" s="70"/>
    </row>
    <row r="19" spans="1:8" ht="13.5" thickBot="1">
      <c r="A19" s="255" t="s">
        <v>17</v>
      </c>
      <c r="B19" s="256"/>
      <c r="C19" s="58">
        <f>C12+C15</f>
        <v>820000</v>
      </c>
      <c r="D19" s="59">
        <f>D12+D15</f>
        <v>910000</v>
      </c>
      <c r="E19" s="45"/>
      <c r="F19" s="34"/>
      <c r="G19" s="40"/>
      <c r="H19" s="110"/>
    </row>
    <row r="21" ht="13.5" thickBot="1"/>
    <row r="22" spans="1:6" ht="12.75">
      <c r="A22" s="243" t="s">
        <v>32</v>
      </c>
      <c r="B22" s="245" t="s">
        <v>33</v>
      </c>
      <c r="C22" s="247" t="s">
        <v>34</v>
      </c>
      <c r="D22" s="248"/>
      <c r="E22" s="249" t="s">
        <v>35</v>
      </c>
      <c r="F22" s="248"/>
    </row>
    <row r="23" spans="1:6" ht="13.5" thickBot="1">
      <c r="A23" s="244"/>
      <c r="B23" s="246"/>
      <c r="C23" s="20" t="s">
        <v>36</v>
      </c>
      <c r="D23" s="8" t="s">
        <v>37</v>
      </c>
      <c r="E23" s="15" t="s">
        <v>38</v>
      </c>
      <c r="F23" s="8" t="s">
        <v>39</v>
      </c>
    </row>
    <row r="24" spans="1:6" ht="12.75">
      <c r="A24" s="9" t="s">
        <v>0</v>
      </c>
      <c r="B24" s="1" t="s">
        <v>18</v>
      </c>
      <c r="C24" s="21">
        <v>1202000</v>
      </c>
      <c r="D24" s="22">
        <v>1350000</v>
      </c>
      <c r="E24" s="16"/>
      <c r="F24" s="6"/>
    </row>
    <row r="25" spans="1:6" ht="12.75">
      <c r="A25" s="9" t="s">
        <v>4</v>
      </c>
      <c r="B25" s="12" t="s">
        <v>19</v>
      </c>
      <c r="C25" s="23">
        <v>800500</v>
      </c>
      <c r="D25" s="24">
        <v>950000</v>
      </c>
      <c r="E25" s="17"/>
      <c r="F25" s="3"/>
    </row>
    <row r="26" spans="1:6" ht="12.75">
      <c r="A26" s="10" t="s">
        <v>40</v>
      </c>
      <c r="B26" s="13" t="s">
        <v>20</v>
      </c>
      <c r="C26" s="25">
        <f>C24-C25</f>
        <v>401500</v>
      </c>
      <c r="D26" s="26">
        <f>D24-D25</f>
        <v>400000</v>
      </c>
      <c r="E26" s="18"/>
      <c r="F26" s="4"/>
    </row>
    <row r="27" spans="1:6" ht="12.75">
      <c r="A27" s="9" t="s">
        <v>41</v>
      </c>
      <c r="B27" s="12" t="s">
        <v>21</v>
      </c>
      <c r="C27" s="23">
        <v>125000</v>
      </c>
      <c r="D27" s="24">
        <v>98000</v>
      </c>
      <c r="E27" s="17"/>
      <c r="F27" s="3"/>
    </row>
    <row r="28" spans="1:6" ht="12.75">
      <c r="A28" s="9" t="s">
        <v>42</v>
      </c>
      <c r="B28" s="12" t="s">
        <v>22</v>
      </c>
      <c r="C28" s="23">
        <v>165000</v>
      </c>
      <c r="D28" s="24">
        <v>95000</v>
      </c>
      <c r="E28" s="17"/>
      <c r="F28" s="3"/>
    </row>
    <row r="29" spans="1:6" ht="12.75">
      <c r="A29" s="10" t="s">
        <v>43</v>
      </c>
      <c r="B29" s="13" t="s">
        <v>23</v>
      </c>
      <c r="C29" s="25">
        <f>C26+C27-C28</f>
        <v>361500</v>
      </c>
      <c r="D29" s="26">
        <f>D26+D27-D28</f>
        <v>403000</v>
      </c>
      <c r="E29" s="18"/>
      <c r="F29" s="4"/>
    </row>
    <row r="30" spans="1:6" ht="12.75">
      <c r="A30" s="9" t="s">
        <v>44</v>
      </c>
      <c r="B30" s="12" t="s">
        <v>24</v>
      </c>
      <c r="C30" s="23">
        <v>35000</v>
      </c>
      <c r="D30" s="24">
        <v>130000</v>
      </c>
      <c r="E30" s="17"/>
      <c r="F30" s="3"/>
    </row>
    <row r="31" spans="1:6" ht="12.75">
      <c r="A31" s="9" t="s">
        <v>45</v>
      </c>
      <c r="B31" s="12" t="s">
        <v>25</v>
      </c>
      <c r="C31" s="23">
        <v>119000</v>
      </c>
      <c r="D31" s="24">
        <v>114000</v>
      </c>
      <c r="E31" s="17"/>
      <c r="F31" s="3"/>
    </row>
    <row r="32" spans="1:6" ht="12.75">
      <c r="A32" s="10" t="s">
        <v>46</v>
      </c>
      <c r="B32" s="13" t="s">
        <v>26</v>
      </c>
      <c r="C32" s="25">
        <f>C29+C30-C31</f>
        <v>277500</v>
      </c>
      <c r="D32" s="26">
        <f>D29+D30-D31</f>
        <v>419000</v>
      </c>
      <c r="E32" s="18"/>
      <c r="F32" s="4"/>
    </row>
    <row r="33" spans="1:6" ht="12.75">
      <c r="A33" s="9" t="s">
        <v>47</v>
      </c>
      <c r="B33" s="12" t="s">
        <v>27</v>
      </c>
      <c r="C33" s="23">
        <v>65000</v>
      </c>
      <c r="D33" s="24">
        <v>35000</v>
      </c>
      <c r="E33" s="17"/>
      <c r="F33" s="3"/>
    </row>
    <row r="34" spans="1:6" ht="12.75">
      <c r="A34" s="9" t="s">
        <v>48</v>
      </c>
      <c r="B34" s="12" t="s">
        <v>28</v>
      </c>
      <c r="C34" s="23">
        <v>135000</v>
      </c>
      <c r="D34" s="24">
        <v>20500</v>
      </c>
      <c r="E34" s="17"/>
      <c r="F34" s="3"/>
    </row>
    <row r="35" spans="1:6" ht="12.75">
      <c r="A35" s="10" t="s">
        <v>49</v>
      </c>
      <c r="B35" s="13" t="s">
        <v>29</v>
      </c>
      <c r="C35" s="25">
        <f>C32+C33-C34</f>
        <v>207500</v>
      </c>
      <c r="D35" s="26">
        <f>D32+D33-D34</f>
        <v>433500</v>
      </c>
      <c r="E35" s="18"/>
      <c r="F35" s="4"/>
    </row>
    <row r="36" spans="1:6" ht="12.75">
      <c r="A36" s="9" t="s">
        <v>50</v>
      </c>
      <c r="B36" s="12" t="s">
        <v>30</v>
      </c>
      <c r="C36" s="23">
        <f>C35*30%</f>
        <v>62250</v>
      </c>
      <c r="D36" s="24">
        <f>D35*30%</f>
        <v>130050</v>
      </c>
      <c r="E36" s="17"/>
      <c r="F36" s="3"/>
    </row>
    <row r="37" spans="1:6" ht="13.5" thickBot="1">
      <c r="A37" s="11" t="s">
        <v>51</v>
      </c>
      <c r="B37" s="14" t="s">
        <v>31</v>
      </c>
      <c r="C37" s="27">
        <f>C35-C36</f>
        <v>145250</v>
      </c>
      <c r="D37" s="28">
        <f>D35-D36</f>
        <v>303450</v>
      </c>
      <c r="E37" s="19"/>
      <c r="F37" s="5"/>
    </row>
    <row r="38" spans="2:6" ht="12.75">
      <c r="B38" s="2"/>
      <c r="C38" s="2"/>
      <c r="D38" s="2"/>
      <c r="E38" s="2"/>
      <c r="F38" s="2"/>
    </row>
    <row r="39" spans="2:6" ht="13.5" thickBot="1">
      <c r="B39" s="2"/>
      <c r="C39" s="2"/>
      <c r="D39" s="2"/>
      <c r="E39" s="2"/>
      <c r="F39" s="2"/>
    </row>
    <row r="40" spans="2:6" ht="12.75" customHeight="1">
      <c r="B40" s="259" t="s">
        <v>55</v>
      </c>
      <c r="C40" s="260"/>
      <c r="D40" s="260"/>
      <c r="E40" s="69" t="s">
        <v>36</v>
      </c>
      <c r="F40" s="7" t="s">
        <v>37</v>
      </c>
    </row>
    <row r="41" spans="2:6" ht="13.5" customHeight="1">
      <c r="B41" s="251" t="s">
        <v>64</v>
      </c>
      <c r="C41" s="252"/>
      <c r="D41" s="252"/>
      <c r="E41" s="68"/>
      <c r="F41" s="70"/>
    </row>
    <row r="42" spans="2:6" ht="12.75" customHeight="1">
      <c r="B42" s="251" t="s">
        <v>56</v>
      </c>
      <c r="C42" s="252"/>
      <c r="D42" s="252"/>
      <c r="E42" s="68"/>
      <c r="F42" s="70"/>
    </row>
    <row r="43" spans="2:6" ht="13.5" customHeight="1">
      <c r="B43" s="251" t="s">
        <v>57</v>
      </c>
      <c r="C43" s="252"/>
      <c r="D43" s="252"/>
      <c r="E43" s="68"/>
      <c r="F43" s="70"/>
    </row>
    <row r="44" spans="2:6" ht="12.75">
      <c r="B44" s="251" t="s">
        <v>58</v>
      </c>
      <c r="C44" s="252"/>
      <c r="D44" s="252"/>
      <c r="E44" s="68"/>
      <c r="F44" s="70"/>
    </row>
    <row r="45" spans="2:6" ht="12.75">
      <c r="B45" s="251" t="s">
        <v>59</v>
      </c>
      <c r="C45" s="252"/>
      <c r="D45" s="252"/>
      <c r="E45" s="68"/>
      <c r="F45" s="70"/>
    </row>
    <row r="46" spans="2:6" ht="12.75">
      <c r="B46" s="251" t="s">
        <v>60</v>
      </c>
      <c r="C46" s="252"/>
      <c r="D46" s="252"/>
      <c r="E46" s="68"/>
      <c r="F46" s="70"/>
    </row>
    <row r="47" spans="2:6" ht="12.75">
      <c r="B47" s="251" t="s">
        <v>61</v>
      </c>
      <c r="C47" s="252"/>
      <c r="D47" s="252"/>
      <c r="E47" s="68"/>
      <c r="F47" s="70"/>
    </row>
    <row r="48" spans="2:6" ht="12.75">
      <c r="B48" s="251" t="s">
        <v>62</v>
      </c>
      <c r="C48" s="252"/>
      <c r="D48" s="252"/>
      <c r="E48" s="68"/>
      <c r="F48" s="70"/>
    </row>
    <row r="49" spans="2:6" ht="13.5" thickBot="1">
      <c r="B49" s="257" t="s">
        <v>63</v>
      </c>
      <c r="C49" s="258"/>
      <c r="D49" s="258"/>
      <c r="E49" s="71"/>
      <c r="F49" s="72"/>
    </row>
  </sheetData>
  <sheetProtection/>
  <mergeCells count="21">
    <mergeCell ref="B48:D48"/>
    <mergeCell ref="B49:D49"/>
    <mergeCell ref="B40:D40"/>
    <mergeCell ref="B44:D44"/>
    <mergeCell ref="B45:D45"/>
    <mergeCell ref="B46:D46"/>
    <mergeCell ref="B47:D47"/>
    <mergeCell ref="B42:D42"/>
    <mergeCell ref="B43:D43"/>
    <mergeCell ref="C22:D22"/>
    <mergeCell ref="E22:F22"/>
    <mergeCell ref="A11:B11"/>
    <mergeCell ref="A19:B19"/>
    <mergeCell ref="A22:A23"/>
    <mergeCell ref="B22:B23"/>
    <mergeCell ref="A1:A2"/>
    <mergeCell ref="B1:B2"/>
    <mergeCell ref="C1:D1"/>
    <mergeCell ref="E1:F1"/>
    <mergeCell ref="G1:H1"/>
    <mergeCell ref="B41:D4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="120" zoomScaleNormal="120" zoomScalePageLayoutView="0" workbookViewId="0" topLeftCell="A1">
      <selection activeCell="A1" sqref="A1:A2"/>
    </sheetView>
  </sheetViews>
  <sheetFormatPr defaultColWidth="9.00390625" defaultRowHeight="12.75"/>
  <cols>
    <col min="1" max="1" width="3.75390625" style="0" customWidth="1"/>
    <col min="2" max="2" width="30.125" style="0" customWidth="1"/>
    <col min="3" max="3" width="11.625" style="0" customWidth="1"/>
    <col min="4" max="4" width="12.875" style="0" customWidth="1"/>
    <col min="5" max="5" width="10.125" style="0" customWidth="1"/>
    <col min="6" max="6" width="9.75390625" style="0" customWidth="1"/>
    <col min="7" max="7" width="10.25390625" style="0" customWidth="1"/>
  </cols>
  <sheetData>
    <row r="1" spans="1:8" ht="12.75">
      <c r="A1" s="243" t="s">
        <v>32</v>
      </c>
      <c r="B1" s="245" t="s">
        <v>52</v>
      </c>
      <c r="C1" s="247" t="s">
        <v>53</v>
      </c>
      <c r="D1" s="248"/>
      <c r="E1" s="249" t="s">
        <v>54</v>
      </c>
      <c r="F1" s="250"/>
      <c r="G1" s="247" t="s">
        <v>35</v>
      </c>
      <c r="H1" s="248"/>
    </row>
    <row r="2" spans="1:8" ht="15.75" customHeight="1" thickBot="1">
      <c r="A2" s="244"/>
      <c r="B2" s="246"/>
      <c r="C2" s="20" t="s">
        <v>36</v>
      </c>
      <c r="D2" s="8" t="s">
        <v>37</v>
      </c>
      <c r="E2" s="15" t="s">
        <v>36</v>
      </c>
      <c r="F2" s="29" t="s">
        <v>37</v>
      </c>
      <c r="G2" s="20" t="s">
        <v>38</v>
      </c>
      <c r="H2" s="8" t="s">
        <v>39</v>
      </c>
    </row>
    <row r="3" spans="1:8" ht="13.5" thickBot="1">
      <c r="A3" s="63" t="s">
        <v>0</v>
      </c>
      <c r="B3" s="60" t="s">
        <v>1</v>
      </c>
      <c r="C3" s="46">
        <f>C4+C5</f>
        <v>460000</v>
      </c>
      <c r="D3" s="47">
        <f>D4+D5</f>
        <v>441000</v>
      </c>
      <c r="E3" s="73"/>
      <c r="F3" s="74"/>
      <c r="G3" s="75"/>
      <c r="H3" s="105"/>
    </row>
    <row r="4" spans="1:8" ht="12.75">
      <c r="A4" s="9">
        <v>1</v>
      </c>
      <c r="B4" s="1" t="s">
        <v>2</v>
      </c>
      <c r="C4" s="79">
        <v>110000</v>
      </c>
      <c r="D4" s="80">
        <v>101000</v>
      </c>
      <c r="E4" s="81"/>
      <c r="F4" s="82"/>
      <c r="G4" s="35"/>
      <c r="H4" s="111"/>
    </row>
    <row r="5" spans="1:8" ht="13.5" thickBot="1">
      <c r="A5" s="64">
        <v>2</v>
      </c>
      <c r="B5" s="61" t="s">
        <v>3</v>
      </c>
      <c r="C5" s="83">
        <v>350000</v>
      </c>
      <c r="D5" s="84">
        <v>340000</v>
      </c>
      <c r="E5" s="85"/>
      <c r="F5" s="86"/>
      <c r="G5" s="36"/>
      <c r="H5" s="112"/>
    </row>
    <row r="6" spans="1:8" ht="13.5" thickBot="1">
      <c r="A6" s="65" t="s">
        <v>4</v>
      </c>
      <c r="B6" s="62" t="s">
        <v>5</v>
      </c>
      <c r="C6" s="52">
        <f>C7+C8+C9</f>
        <v>350000</v>
      </c>
      <c r="D6" s="53">
        <f>D7+D8+D9</f>
        <v>400500</v>
      </c>
      <c r="E6" s="76"/>
      <c r="F6" s="77"/>
      <c r="G6" s="78"/>
      <c r="H6" s="108"/>
    </row>
    <row r="7" spans="1:8" ht="12.75">
      <c r="A7" s="9">
        <v>1</v>
      </c>
      <c r="B7" s="1" t="s">
        <v>6</v>
      </c>
      <c r="C7" s="79">
        <v>150000</v>
      </c>
      <c r="D7" s="80">
        <v>180500</v>
      </c>
      <c r="E7" s="81"/>
      <c r="F7" s="82"/>
      <c r="G7" s="35"/>
      <c r="H7" s="111"/>
    </row>
    <row r="8" spans="1:8" ht="12.75">
      <c r="A8" s="66">
        <v>2</v>
      </c>
      <c r="B8" s="12" t="s">
        <v>7</v>
      </c>
      <c r="C8" s="87">
        <v>190000</v>
      </c>
      <c r="D8" s="88">
        <v>210000</v>
      </c>
      <c r="E8" s="89"/>
      <c r="F8" s="90"/>
      <c r="G8" s="38"/>
      <c r="H8" s="97"/>
    </row>
    <row r="9" spans="1:8" ht="13.5" thickBot="1">
      <c r="A9" s="67">
        <v>3</v>
      </c>
      <c r="B9" s="12" t="s">
        <v>8</v>
      </c>
      <c r="C9" s="87">
        <v>10000</v>
      </c>
      <c r="D9" s="88">
        <v>10000</v>
      </c>
      <c r="E9" s="89"/>
      <c r="F9" s="90"/>
      <c r="G9" s="91"/>
      <c r="H9" s="97"/>
    </row>
    <row r="10" spans="1:8" ht="12.75" customHeight="1" thickBot="1">
      <c r="A10" s="253" t="s">
        <v>9</v>
      </c>
      <c r="B10" s="254"/>
      <c r="C10" s="56">
        <f>C3+C6</f>
        <v>810000</v>
      </c>
      <c r="D10" s="57">
        <f>D3+D6</f>
        <v>841500</v>
      </c>
      <c r="E10" s="44"/>
      <c r="F10" s="33"/>
      <c r="G10" s="39"/>
      <c r="H10" s="104"/>
    </row>
    <row r="11" spans="1:8" ht="13.5" thickBot="1">
      <c r="A11" s="65" t="s">
        <v>0</v>
      </c>
      <c r="B11" s="62" t="s">
        <v>10</v>
      </c>
      <c r="C11" s="92">
        <f>C12+C13</f>
        <v>690000</v>
      </c>
      <c r="D11" s="93">
        <f>D12+D13</f>
        <v>705000</v>
      </c>
      <c r="E11" s="94"/>
      <c r="F11" s="95"/>
      <c r="G11" s="37"/>
      <c r="H11" s="113"/>
    </row>
    <row r="12" spans="1:8" ht="12.75">
      <c r="A12" s="9">
        <v>1</v>
      </c>
      <c r="B12" s="1" t="s">
        <v>11</v>
      </c>
      <c r="C12" s="79">
        <v>660000</v>
      </c>
      <c r="D12" s="80">
        <v>690000</v>
      </c>
      <c r="E12" s="81"/>
      <c r="F12" s="82"/>
      <c r="G12" s="35"/>
      <c r="H12" s="111"/>
    </row>
    <row r="13" spans="1:8" ht="13.5" thickBot="1">
      <c r="A13" s="64">
        <v>2</v>
      </c>
      <c r="B13" s="61" t="s">
        <v>12</v>
      </c>
      <c r="C13" s="83">
        <v>30000</v>
      </c>
      <c r="D13" s="84">
        <v>15000</v>
      </c>
      <c r="E13" s="85"/>
      <c r="F13" s="86"/>
      <c r="G13" s="36"/>
      <c r="H13" s="112"/>
    </row>
    <row r="14" spans="1:8" ht="13.5" thickBot="1">
      <c r="A14" s="65" t="s">
        <v>4</v>
      </c>
      <c r="B14" s="62" t="s">
        <v>13</v>
      </c>
      <c r="C14" s="52">
        <f>C15+C16+C17</f>
        <v>120000</v>
      </c>
      <c r="D14" s="53">
        <f>D15+D16+D17</f>
        <v>136500</v>
      </c>
      <c r="E14" s="76"/>
      <c r="F14" s="77"/>
      <c r="G14" s="78"/>
      <c r="H14" s="108"/>
    </row>
    <row r="15" spans="1:8" ht="12.75">
      <c r="A15" s="9">
        <v>1</v>
      </c>
      <c r="B15" s="1" t="s">
        <v>14</v>
      </c>
      <c r="C15" s="79">
        <v>90000</v>
      </c>
      <c r="D15" s="80">
        <v>91000</v>
      </c>
      <c r="E15" s="81"/>
      <c r="F15" s="82"/>
      <c r="G15" s="35"/>
      <c r="H15" s="111"/>
    </row>
    <row r="16" spans="1:8" ht="12.75">
      <c r="A16" s="66">
        <v>2</v>
      </c>
      <c r="B16" s="12" t="s">
        <v>15</v>
      </c>
      <c r="C16" s="87">
        <v>5000</v>
      </c>
      <c r="D16" s="88">
        <v>25500</v>
      </c>
      <c r="E16" s="89"/>
      <c r="F16" s="90"/>
      <c r="G16" s="38"/>
      <c r="H16" s="97"/>
    </row>
    <row r="17" spans="1:8" ht="13.5" thickBot="1">
      <c r="A17" s="67">
        <v>3</v>
      </c>
      <c r="B17" s="12" t="s">
        <v>16</v>
      </c>
      <c r="C17" s="87">
        <v>25000</v>
      </c>
      <c r="D17" s="88">
        <v>20000</v>
      </c>
      <c r="E17" s="89"/>
      <c r="F17" s="90"/>
      <c r="G17" s="38"/>
      <c r="H17" s="97"/>
    </row>
    <row r="18" spans="1:8" ht="13.5" thickBot="1">
      <c r="A18" s="255" t="s">
        <v>17</v>
      </c>
      <c r="B18" s="256"/>
      <c r="C18" s="58">
        <f>C11+C14</f>
        <v>810000</v>
      </c>
      <c r="D18" s="59">
        <f>D11+D14</f>
        <v>841500</v>
      </c>
      <c r="E18" s="45"/>
      <c r="F18" s="34"/>
      <c r="G18" s="40"/>
      <c r="H18" s="110"/>
    </row>
    <row r="20" ht="13.5" thickBot="1"/>
    <row r="21" spans="1:6" ht="12.75">
      <c r="A21" s="243" t="s">
        <v>32</v>
      </c>
      <c r="B21" s="245" t="s">
        <v>33</v>
      </c>
      <c r="C21" s="247" t="s">
        <v>34</v>
      </c>
      <c r="D21" s="248"/>
      <c r="E21" s="249" t="s">
        <v>35</v>
      </c>
      <c r="F21" s="248"/>
    </row>
    <row r="22" spans="1:6" ht="13.5" thickBot="1">
      <c r="A22" s="244"/>
      <c r="B22" s="246"/>
      <c r="C22" s="20" t="s">
        <v>36</v>
      </c>
      <c r="D22" s="8" t="s">
        <v>37</v>
      </c>
      <c r="E22" s="15" t="s">
        <v>38</v>
      </c>
      <c r="F22" s="8" t="s">
        <v>39</v>
      </c>
    </row>
    <row r="23" spans="1:6" ht="12.75">
      <c r="A23" s="9" t="s">
        <v>0</v>
      </c>
      <c r="B23" s="1" t="s">
        <v>18</v>
      </c>
      <c r="C23" s="21">
        <v>1150000</v>
      </c>
      <c r="D23" s="22">
        <v>1110000</v>
      </c>
      <c r="E23" s="16"/>
      <c r="F23" s="114"/>
    </row>
    <row r="24" spans="1:6" ht="12.75">
      <c r="A24" s="9" t="s">
        <v>4</v>
      </c>
      <c r="B24" s="12" t="s">
        <v>19</v>
      </c>
      <c r="C24" s="23">
        <v>755000</v>
      </c>
      <c r="D24" s="24">
        <v>680000</v>
      </c>
      <c r="E24" s="17"/>
      <c r="F24" s="115"/>
    </row>
    <row r="25" spans="1:6" ht="12.75">
      <c r="A25" s="10" t="s">
        <v>40</v>
      </c>
      <c r="B25" s="13" t="s">
        <v>20</v>
      </c>
      <c r="C25" s="25">
        <f>C23-C24</f>
        <v>395000</v>
      </c>
      <c r="D25" s="26">
        <f>D23-D24</f>
        <v>430000</v>
      </c>
      <c r="E25" s="18"/>
      <c r="F25" s="116"/>
    </row>
    <row r="26" spans="1:6" ht="12.75">
      <c r="A26" s="9" t="s">
        <v>41</v>
      </c>
      <c r="B26" s="12" t="s">
        <v>21</v>
      </c>
      <c r="C26" s="23">
        <v>68000</v>
      </c>
      <c r="D26" s="24">
        <v>72000</v>
      </c>
      <c r="E26" s="17"/>
      <c r="F26" s="115"/>
    </row>
    <row r="27" spans="1:6" ht="12.75">
      <c r="A27" s="9" t="s">
        <v>42</v>
      </c>
      <c r="B27" s="12" t="s">
        <v>22</v>
      </c>
      <c r="C27" s="23">
        <v>78000</v>
      </c>
      <c r="D27" s="24">
        <v>68000</v>
      </c>
      <c r="E27" s="17"/>
      <c r="F27" s="115"/>
    </row>
    <row r="28" spans="1:6" ht="12.75">
      <c r="A28" s="10" t="s">
        <v>43</v>
      </c>
      <c r="B28" s="13" t="s">
        <v>23</v>
      </c>
      <c r="C28" s="25">
        <f>C25+C26-C27</f>
        <v>385000</v>
      </c>
      <c r="D28" s="26">
        <f>D25+D26-D27</f>
        <v>434000</v>
      </c>
      <c r="E28" s="18"/>
      <c r="F28" s="116"/>
    </row>
    <row r="29" spans="1:6" ht="12.75">
      <c r="A29" s="9" t="s">
        <v>44</v>
      </c>
      <c r="B29" s="12" t="s">
        <v>24</v>
      </c>
      <c r="C29" s="23">
        <v>12000</v>
      </c>
      <c r="D29" s="24">
        <v>36000</v>
      </c>
      <c r="E29" s="17"/>
      <c r="F29" s="115"/>
    </row>
    <row r="30" spans="1:6" ht="12.75">
      <c r="A30" s="9" t="s">
        <v>45</v>
      </c>
      <c r="B30" s="12" t="s">
        <v>25</v>
      </c>
      <c r="C30" s="23">
        <v>15000</v>
      </c>
      <c r="D30" s="24">
        <v>24500</v>
      </c>
      <c r="E30" s="17"/>
      <c r="F30" s="115"/>
    </row>
    <row r="31" spans="1:6" ht="12.75">
      <c r="A31" s="10" t="s">
        <v>46</v>
      </c>
      <c r="B31" s="13" t="s">
        <v>26</v>
      </c>
      <c r="C31" s="25">
        <f>C28+C29-C30</f>
        <v>382000</v>
      </c>
      <c r="D31" s="26">
        <f>D28+D29-D30</f>
        <v>445500</v>
      </c>
      <c r="E31" s="18"/>
      <c r="F31" s="116"/>
    </row>
    <row r="32" spans="1:6" ht="12.75">
      <c r="A32" s="9" t="s">
        <v>47</v>
      </c>
      <c r="B32" s="12" t="s">
        <v>27</v>
      </c>
      <c r="C32" s="23">
        <v>65000</v>
      </c>
      <c r="D32" s="24">
        <v>65000</v>
      </c>
      <c r="E32" s="17"/>
      <c r="F32" s="115"/>
    </row>
    <row r="33" spans="1:6" ht="12.75">
      <c r="A33" s="9" t="s">
        <v>48</v>
      </c>
      <c r="B33" s="12" t="s">
        <v>28</v>
      </c>
      <c r="C33" s="23">
        <v>135000</v>
      </c>
      <c r="D33" s="24">
        <v>20500</v>
      </c>
      <c r="E33" s="17"/>
      <c r="F33" s="115"/>
    </row>
    <row r="34" spans="1:6" ht="12.75">
      <c r="A34" s="10" t="s">
        <v>49</v>
      </c>
      <c r="B34" s="13" t="s">
        <v>29</v>
      </c>
      <c r="C34" s="25">
        <f>C31+C32-C33</f>
        <v>312000</v>
      </c>
      <c r="D34" s="26">
        <f>D31+D32-D33</f>
        <v>490000</v>
      </c>
      <c r="E34" s="18"/>
      <c r="F34" s="116"/>
    </row>
    <row r="35" spans="1:6" ht="12.75">
      <c r="A35" s="9" t="s">
        <v>50</v>
      </c>
      <c r="B35" s="12" t="s">
        <v>30</v>
      </c>
      <c r="C35" s="23">
        <f>C34*30%</f>
        <v>93600</v>
      </c>
      <c r="D35" s="24">
        <f>D34*30%</f>
        <v>147000</v>
      </c>
      <c r="E35" s="17"/>
      <c r="F35" s="115"/>
    </row>
    <row r="36" spans="1:6" ht="13.5" thickBot="1">
      <c r="A36" s="11" t="s">
        <v>51</v>
      </c>
      <c r="B36" s="14" t="s">
        <v>31</v>
      </c>
      <c r="C36" s="27">
        <f>C34-C35</f>
        <v>218400</v>
      </c>
      <c r="D36" s="28">
        <f>D34-D35</f>
        <v>343000</v>
      </c>
      <c r="E36" s="19"/>
      <c r="F36" s="117"/>
    </row>
    <row r="37" spans="2:6" ht="12.75">
      <c r="B37" s="2"/>
      <c r="C37" s="2"/>
      <c r="D37" s="2"/>
      <c r="E37" s="2"/>
      <c r="F37" s="2"/>
    </row>
    <row r="38" spans="2:6" ht="13.5" thickBot="1">
      <c r="B38" s="2"/>
      <c r="C38" s="2"/>
      <c r="D38" s="2"/>
      <c r="E38" s="2"/>
      <c r="F38" s="2"/>
    </row>
    <row r="39" spans="2:6" ht="12.75" customHeight="1">
      <c r="B39" s="259" t="s">
        <v>55</v>
      </c>
      <c r="C39" s="260"/>
      <c r="D39" s="260"/>
      <c r="E39" s="69" t="s">
        <v>36</v>
      </c>
      <c r="F39" s="7" t="s">
        <v>37</v>
      </c>
    </row>
    <row r="40" spans="2:6" ht="13.5" customHeight="1">
      <c r="B40" s="251" t="s">
        <v>64</v>
      </c>
      <c r="C40" s="252"/>
      <c r="D40" s="252"/>
      <c r="E40" s="96"/>
      <c r="F40" s="97"/>
    </row>
    <row r="41" spans="2:6" ht="12.75" customHeight="1">
      <c r="B41" s="251" t="s">
        <v>56</v>
      </c>
      <c r="C41" s="252"/>
      <c r="D41" s="252"/>
      <c r="E41" s="96"/>
      <c r="F41" s="97"/>
    </row>
    <row r="42" spans="2:6" ht="13.5" customHeight="1">
      <c r="B42" s="251" t="s">
        <v>57</v>
      </c>
      <c r="C42" s="252"/>
      <c r="D42" s="252"/>
      <c r="E42" s="96"/>
      <c r="F42" s="97"/>
    </row>
    <row r="43" spans="2:6" ht="12.75">
      <c r="B43" s="251" t="s">
        <v>58</v>
      </c>
      <c r="C43" s="252"/>
      <c r="D43" s="252"/>
      <c r="E43" s="96"/>
      <c r="F43" s="97"/>
    </row>
    <row r="44" spans="2:6" ht="12.75">
      <c r="B44" s="251" t="s">
        <v>59</v>
      </c>
      <c r="C44" s="252"/>
      <c r="D44" s="252"/>
      <c r="E44" s="96"/>
      <c r="F44" s="97"/>
    </row>
    <row r="45" spans="2:6" ht="12.75">
      <c r="B45" s="251" t="s">
        <v>60</v>
      </c>
      <c r="C45" s="252"/>
      <c r="D45" s="252"/>
      <c r="E45" s="96"/>
      <c r="F45" s="97"/>
    </row>
    <row r="46" spans="2:6" ht="12.75">
      <c r="B46" s="251" t="s">
        <v>61</v>
      </c>
      <c r="C46" s="252"/>
      <c r="D46" s="252"/>
      <c r="E46" s="96"/>
      <c r="F46" s="97"/>
    </row>
    <row r="47" spans="2:6" ht="12.75">
      <c r="B47" s="251" t="s">
        <v>62</v>
      </c>
      <c r="C47" s="252"/>
      <c r="D47" s="252"/>
      <c r="E47" s="96"/>
      <c r="F47" s="97"/>
    </row>
    <row r="48" spans="2:6" ht="13.5" thickBot="1">
      <c r="B48" s="257" t="s">
        <v>63</v>
      </c>
      <c r="C48" s="258"/>
      <c r="D48" s="258"/>
      <c r="E48" s="98"/>
      <c r="F48" s="99"/>
    </row>
  </sheetData>
  <sheetProtection/>
  <mergeCells count="21">
    <mergeCell ref="A1:A2"/>
    <mergeCell ref="B1:B2"/>
    <mergeCell ref="C1:D1"/>
    <mergeCell ref="E1:F1"/>
    <mergeCell ref="G1:H1"/>
    <mergeCell ref="B40:D40"/>
    <mergeCell ref="C21:D21"/>
    <mergeCell ref="E21:F21"/>
    <mergeCell ref="A10:B10"/>
    <mergeCell ref="A18:B18"/>
    <mergeCell ref="A21:A22"/>
    <mergeCell ref="B21:B22"/>
    <mergeCell ref="B47:D47"/>
    <mergeCell ref="B48:D48"/>
    <mergeCell ref="B39:D39"/>
    <mergeCell ref="B43:D43"/>
    <mergeCell ref="B44:D44"/>
    <mergeCell ref="B45:D45"/>
    <mergeCell ref="B46:D46"/>
    <mergeCell ref="B41:D41"/>
    <mergeCell ref="B42:D4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="120" zoomScaleNormal="120" zoomScalePageLayoutView="0" workbookViewId="0" topLeftCell="A1">
      <selection activeCell="A1" sqref="A1:IV16384"/>
    </sheetView>
  </sheetViews>
  <sheetFormatPr defaultColWidth="9.00390625" defaultRowHeight="12.75"/>
  <cols>
    <col min="1" max="1" width="3.75390625" style="123" customWidth="1"/>
    <col min="2" max="2" width="30.125" style="123" customWidth="1"/>
    <col min="3" max="3" width="11.625" style="123" customWidth="1"/>
    <col min="4" max="4" width="12.875" style="123" customWidth="1"/>
    <col min="5" max="5" width="10.125" style="123" customWidth="1"/>
    <col min="6" max="6" width="9.75390625" style="123" customWidth="1"/>
    <col min="7" max="7" width="12.625" style="123" customWidth="1"/>
    <col min="8" max="16384" width="9.125" style="123" customWidth="1"/>
  </cols>
  <sheetData>
    <row r="1" spans="1:8" ht="12.75">
      <c r="A1" s="274" t="s">
        <v>32</v>
      </c>
      <c r="B1" s="276" t="s">
        <v>52</v>
      </c>
      <c r="C1" s="267" t="s">
        <v>53</v>
      </c>
      <c r="D1" s="268"/>
      <c r="E1" s="269" t="s">
        <v>54</v>
      </c>
      <c r="F1" s="278"/>
      <c r="G1" s="267" t="s">
        <v>35</v>
      </c>
      <c r="H1" s="268"/>
    </row>
    <row r="2" spans="1:8" ht="15.75" customHeight="1" thickBot="1">
      <c r="A2" s="275"/>
      <c r="B2" s="277"/>
      <c r="C2" s="124" t="s">
        <v>36</v>
      </c>
      <c r="D2" s="125" t="s">
        <v>37</v>
      </c>
      <c r="E2" s="126" t="s">
        <v>36</v>
      </c>
      <c r="F2" s="127" t="s">
        <v>37</v>
      </c>
      <c r="G2" s="124" t="s">
        <v>38</v>
      </c>
      <c r="H2" s="125" t="s">
        <v>39</v>
      </c>
    </row>
    <row r="3" spans="1:8" ht="13.5" thickBot="1">
      <c r="A3" s="128" t="s">
        <v>0</v>
      </c>
      <c r="B3" s="121" t="s">
        <v>1</v>
      </c>
      <c r="C3" s="129">
        <f>C4+C5</f>
        <v>405000</v>
      </c>
      <c r="D3" s="130">
        <f>D4+D5</f>
        <v>445000</v>
      </c>
      <c r="E3" s="131">
        <f aca="true" t="shared" si="0" ref="E3:E18">C3/$C$18</f>
        <v>0.49390243902439024</v>
      </c>
      <c r="F3" s="132">
        <f aca="true" t="shared" si="1" ref="F3:F18">D3/$D$18</f>
        <v>0.489010989010989</v>
      </c>
      <c r="G3" s="133">
        <f aca="true" t="shared" si="2" ref="G3:G18">D3-C3</f>
        <v>40000</v>
      </c>
      <c r="H3" s="134">
        <f aca="true" t="shared" si="3" ref="H3:H18">G3/C3</f>
        <v>0.09876543209876543</v>
      </c>
    </row>
    <row r="4" spans="1:8" ht="12.75">
      <c r="A4" s="135">
        <v>1</v>
      </c>
      <c r="B4" s="136" t="s">
        <v>2</v>
      </c>
      <c r="C4" s="203">
        <v>55000</v>
      </c>
      <c r="D4" s="138">
        <v>45000</v>
      </c>
      <c r="E4" s="139">
        <f t="shared" si="0"/>
        <v>0.06707317073170732</v>
      </c>
      <c r="F4" s="140">
        <f t="shared" si="1"/>
        <v>0.04945054945054945</v>
      </c>
      <c r="G4" s="141">
        <f t="shared" si="2"/>
        <v>-10000</v>
      </c>
      <c r="H4" s="142">
        <f t="shared" si="3"/>
        <v>-0.18181818181818182</v>
      </c>
    </row>
    <row r="5" spans="1:8" ht="13.5" thickBot="1">
      <c r="A5" s="143">
        <v>2</v>
      </c>
      <c r="B5" s="144" t="s">
        <v>3</v>
      </c>
      <c r="C5" s="204">
        <v>350000</v>
      </c>
      <c r="D5" s="145">
        <v>400000</v>
      </c>
      <c r="E5" s="146">
        <f t="shared" si="0"/>
        <v>0.4268292682926829</v>
      </c>
      <c r="F5" s="147">
        <f t="shared" si="1"/>
        <v>0.43956043956043955</v>
      </c>
      <c r="G5" s="148">
        <f t="shared" si="2"/>
        <v>50000</v>
      </c>
      <c r="H5" s="149">
        <f t="shared" si="3"/>
        <v>0.14285714285714285</v>
      </c>
    </row>
    <row r="6" spans="1:8" ht="13.5" thickBot="1">
      <c r="A6" s="150" t="s">
        <v>4</v>
      </c>
      <c r="B6" s="151" t="s">
        <v>5</v>
      </c>
      <c r="C6" s="152">
        <f>C7+C8+C9</f>
        <v>415000</v>
      </c>
      <c r="D6" s="153">
        <f>D7+D8+D9</f>
        <v>465000</v>
      </c>
      <c r="E6" s="154">
        <f t="shared" si="0"/>
        <v>0.5060975609756098</v>
      </c>
      <c r="F6" s="155">
        <f t="shared" si="1"/>
        <v>0.510989010989011</v>
      </c>
      <c r="G6" s="156">
        <f t="shared" si="2"/>
        <v>50000</v>
      </c>
      <c r="H6" s="157">
        <f t="shared" si="3"/>
        <v>0.12048192771084337</v>
      </c>
    </row>
    <row r="7" spans="1:8" ht="12.75">
      <c r="A7" s="135">
        <v>1</v>
      </c>
      <c r="B7" s="136" t="s">
        <v>6</v>
      </c>
      <c r="C7" s="203">
        <v>350000</v>
      </c>
      <c r="D7" s="138">
        <v>350000</v>
      </c>
      <c r="E7" s="139">
        <f t="shared" si="0"/>
        <v>0.4268292682926829</v>
      </c>
      <c r="F7" s="140">
        <f t="shared" si="1"/>
        <v>0.38461538461538464</v>
      </c>
      <c r="G7" s="141">
        <f t="shared" si="2"/>
        <v>0</v>
      </c>
      <c r="H7" s="142">
        <f t="shared" si="3"/>
        <v>0</v>
      </c>
    </row>
    <row r="8" spans="1:8" ht="12.75">
      <c r="A8" s="158">
        <v>2</v>
      </c>
      <c r="B8" s="159" t="s">
        <v>7</v>
      </c>
      <c r="C8" s="205">
        <v>45000</v>
      </c>
      <c r="D8" s="161">
        <v>35000</v>
      </c>
      <c r="E8" s="162">
        <f t="shared" si="0"/>
        <v>0.054878048780487805</v>
      </c>
      <c r="F8" s="163">
        <f t="shared" si="1"/>
        <v>0.038461538461538464</v>
      </c>
      <c r="G8" s="164">
        <f t="shared" si="2"/>
        <v>-10000</v>
      </c>
      <c r="H8" s="165">
        <f t="shared" si="3"/>
        <v>-0.2222222222222222</v>
      </c>
    </row>
    <row r="9" spans="1:8" ht="13.5" thickBot="1">
      <c r="A9" s="166">
        <v>3</v>
      </c>
      <c r="B9" s="159" t="s">
        <v>8</v>
      </c>
      <c r="C9" s="205">
        <v>20000</v>
      </c>
      <c r="D9" s="161">
        <v>80000</v>
      </c>
      <c r="E9" s="162">
        <f t="shared" si="0"/>
        <v>0.024390243902439025</v>
      </c>
      <c r="F9" s="163">
        <f t="shared" si="1"/>
        <v>0.08791208791208792</v>
      </c>
      <c r="G9" s="164">
        <f t="shared" si="2"/>
        <v>60000</v>
      </c>
      <c r="H9" s="165">
        <f t="shared" si="3"/>
        <v>3</v>
      </c>
    </row>
    <row r="10" spans="1:8" ht="12.75" customHeight="1" thickBot="1">
      <c r="A10" s="270" t="s">
        <v>9</v>
      </c>
      <c r="B10" s="271"/>
      <c r="C10" s="167">
        <f>C3+C6</f>
        <v>820000</v>
      </c>
      <c r="D10" s="168">
        <f>D3+D6</f>
        <v>910000</v>
      </c>
      <c r="E10" s="169">
        <f t="shared" si="0"/>
        <v>1</v>
      </c>
      <c r="F10" s="170">
        <f t="shared" si="1"/>
        <v>1</v>
      </c>
      <c r="G10" s="171">
        <f t="shared" si="2"/>
        <v>90000</v>
      </c>
      <c r="H10" s="172">
        <f t="shared" si="3"/>
        <v>0.10975609756097561</v>
      </c>
    </row>
    <row r="11" spans="1:8" ht="13.5" thickBot="1">
      <c r="A11" s="150" t="s">
        <v>0</v>
      </c>
      <c r="B11" s="151" t="s">
        <v>10</v>
      </c>
      <c r="C11" s="152">
        <f>C12+C13</f>
        <v>610000</v>
      </c>
      <c r="D11" s="206">
        <f>D12+D13</f>
        <v>660000</v>
      </c>
      <c r="E11" s="207">
        <f t="shared" si="0"/>
        <v>0.7439024390243902</v>
      </c>
      <c r="F11" s="208">
        <f t="shared" si="1"/>
        <v>0.7252747252747253</v>
      </c>
      <c r="G11" s="209">
        <f t="shared" si="2"/>
        <v>50000</v>
      </c>
      <c r="H11" s="210">
        <f t="shared" si="3"/>
        <v>0.08196721311475409</v>
      </c>
    </row>
    <row r="12" spans="1:8" ht="12.75">
      <c r="A12" s="135">
        <v>1</v>
      </c>
      <c r="B12" s="136" t="s">
        <v>11</v>
      </c>
      <c r="C12" s="203">
        <v>550000</v>
      </c>
      <c r="D12" s="138">
        <v>610000</v>
      </c>
      <c r="E12" s="139">
        <f t="shared" si="0"/>
        <v>0.6707317073170732</v>
      </c>
      <c r="F12" s="140">
        <f t="shared" si="1"/>
        <v>0.6703296703296703</v>
      </c>
      <c r="G12" s="141">
        <f t="shared" si="2"/>
        <v>60000</v>
      </c>
      <c r="H12" s="142">
        <f t="shared" si="3"/>
        <v>0.10909090909090909</v>
      </c>
    </row>
    <row r="13" spans="1:8" ht="13.5" thickBot="1">
      <c r="A13" s="143">
        <v>2</v>
      </c>
      <c r="B13" s="144" t="s">
        <v>12</v>
      </c>
      <c r="C13" s="204">
        <v>60000</v>
      </c>
      <c r="D13" s="145">
        <v>50000</v>
      </c>
      <c r="E13" s="146">
        <f t="shared" si="0"/>
        <v>0.07317073170731707</v>
      </c>
      <c r="F13" s="147">
        <f t="shared" si="1"/>
        <v>0.054945054945054944</v>
      </c>
      <c r="G13" s="148">
        <f t="shared" si="2"/>
        <v>-10000</v>
      </c>
      <c r="H13" s="149">
        <f t="shared" si="3"/>
        <v>-0.16666666666666666</v>
      </c>
    </row>
    <row r="14" spans="1:8" ht="13.5" thickBot="1">
      <c r="A14" s="150" t="s">
        <v>4</v>
      </c>
      <c r="B14" s="151" t="s">
        <v>13</v>
      </c>
      <c r="C14" s="152">
        <f>C15+C16+C17</f>
        <v>210000</v>
      </c>
      <c r="D14" s="153">
        <f>D15+D16+D17</f>
        <v>250000</v>
      </c>
      <c r="E14" s="154">
        <f t="shared" si="0"/>
        <v>0.25609756097560976</v>
      </c>
      <c r="F14" s="155">
        <f t="shared" si="1"/>
        <v>0.27472527472527475</v>
      </c>
      <c r="G14" s="156">
        <f t="shared" si="2"/>
        <v>40000</v>
      </c>
      <c r="H14" s="157">
        <f t="shared" si="3"/>
        <v>0.19047619047619047</v>
      </c>
    </row>
    <row r="15" spans="1:8" ht="12.75">
      <c r="A15" s="135">
        <v>1</v>
      </c>
      <c r="B15" s="136" t="s">
        <v>14</v>
      </c>
      <c r="C15" s="137">
        <v>145000</v>
      </c>
      <c r="D15" s="138">
        <v>135000</v>
      </c>
      <c r="E15" s="139">
        <f t="shared" si="0"/>
        <v>0.17682926829268292</v>
      </c>
      <c r="F15" s="140">
        <f t="shared" si="1"/>
        <v>0.14835164835164835</v>
      </c>
      <c r="G15" s="141">
        <f t="shared" si="2"/>
        <v>-10000</v>
      </c>
      <c r="H15" s="142">
        <f t="shared" si="3"/>
        <v>-0.06896551724137931</v>
      </c>
    </row>
    <row r="16" spans="1:8" ht="12.75">
      <c r="A16" s="158">
        <v>2</v>
      </c>
      <c r="B16" s="159" t="s">
        <v>15</v>
      </c>
      <c r="C16" s="160">
        <v>45000</v>
      </c>
      <c r="D16" s="161">
        <v>85000</v>
      </c>
      <c r="E16" s="162">
        <f t="shared" si="0"/>
        <v>0.054878048780487805</v>
      </c>
      <c r="F16" s="163">
        <f t="shared" si="1"/>
        <v>0.09340659340659341</v>
      </c>
      <c r="G16" s="164">
        <f t="shared" si="2"/>
        <v>40000</v>
      </c>
      <c r="H16" s="165">
        <f t="shared" si="3"/>
        <v>0.8888888888888888</v>
      </c>
    </row>
    <row r="17" spans="1:8" ht="13.5" thickBot="1">
      <c r="A17" s="166">
        <v>3</v>
      </c>
      <c r="B17" s="159" t="s">
        <v>16</v>
      </c>
      <c r="C17" s="160">
        <v>20000</v>
      </c>
      <c r="D17" s="161">
        <v>30000</v>
      </c>
      <c r="E17" s="162">
        <f t="shared" si="0"/>
        <v>0.024390243902439025</v>
      </c>
      <c r="F17" s="163">
        <f t="shared" si="1"/>
        <v>0.03296703296703297</v>
      </c>
      <c r="G17" s="164">
        <f t="shared" si="2"/>
        <v>10000</v>
      </c>
      <c r="H17" s="165">
        <f t="shared" si="3"/>
        <v>0.5</v>
      </c>
    </row>
    <row r="18" spans="1:8" ht="13.5" thickBot="1">
      <c r="A18" s="272" t="s">
        <v>17</v>
      </c>
      <c r="B18" s="273"/>
      <c r="C18" s="176">
        <f>C11+C14</f>
        <v>820000</v>
      </c>
      <c r="D18" s="177">
        <f>D11+D14</f>
        <v>910000</v>
      </c>
      <c r="E18" s="178">
        <f t="shared" si="0"/>
        <v>1</v>
      </c>
      <c r="F18" s="179">
        <f t="shared" si="1"/>
        <v>1</v>
      </c>
      <c r="G18" s="180">
        <f t="shared" si="2"/>
        <v>90000</v>
      </c>
      <c r="H18" s="181">
        <f t="shared" si="3"/>
        <v>0.10975609756097561</v>
      </c>
    </row>
    <row r="20" ht="13.5" thickBot="1"/>
    <row r="21" spans="1:6" ht="12.75">
      <c r="A21" s="274" t="s">
        <v>32</v>
      </c>
      <c r="B21" s="276" t="s">
        <v>33</v>
      </c>
      <c r="C21" s="267" t="s">
        <v>34</v>
      </c>
      <c r="D21" s="268"/>
      <c r="E21" s="269" t="s">
        <v>35</v>
      </c>
      <c r="F21" s="268"/>
    </row>
    <row r="22" spans="1:6" ht="13.5" thickBot="1">
      <c r="A22" s="275"/>
      <c r="B22" s="277"/>
      <c r="C22" s="124" t="s">
        <v>36</v>
      </c>
      <c r="D22" s="125" t="s">
        <v>37</v>
      </c>
      <c r="E22" s="126" t="s">
        <v>38</v>
      </c>
      <c r="F22" s="125" t="s">
        <v>39</v>
      </c>
    </row>
    <row r="23" spans="1:6" ht="12.75">
      <c r="A23" s="135" t="s">
        <v>0</v>
      </c>
      <c r="B23" s="136" t="s">
        <v>18</v>
      </c>
      <c r="C23" s="182">
        <v>1202000</v>
      </c>
      <c r="D23" s="183">
        <v>1350000</v>
      </c>
      <c r="E23" s="184">
        <f aca="true" t="shared" si="4" ref="E23:E36">D23-C23</f>
        <v>148000</v>
      </c>
      <c r="F23" s="211">
        <f aca="true" t="shared" si="5" ref="F23:F36">E23/C23</f>
        <v>0.12312811980033278</v>
      </c>
    </row>
    <row r="24" spans="1:6" ht="12.75">
      <c r="A24" s="135" t="s">
        <v>4</v>
      </c>
      <c r="B24" s="159" t="s">
        <v>19</v>
      </c>
      <c r="C24" s="185">
        <v>800500</v>
      </c>
      <c r="D24" s="186">
        <v>950000</v>
      </c>
      <c r="E24" s="187">
        <f t="shared" si="4"/>
        <v>149500</v>
      </c>
      <c r="F24" s="212">
        <f t="shared" si="5"/>
        <v>0.1867582760774516</v>
      </c>
    </row>
    <row r="25" spans="1:6" ht="12.75">
      <c r="A25" s="188" t="s">
        <v>40</v>
      </c>
      <c r="B25" s="189" t="s">
        <v>20</v>
      </c>
      <c r="C25" s="190">
        <f>C23-C24</f>
        <v>401500</v>
      </c>
      <c r="D25" s="191">
        <f>D23-D24</f>
        <v>400000</v>
      </c>
      <c r="E25" s="192">
        <f t="shared" si="4"/>
        <v>-1500</v>
      </c>
      <c r="F25" s="213">
        <f t="shared" si="5"/>
        <v>-0.0037359900373599006</v>
      </c>
    </row>
    <row r="26" spans="1:6" ht="12.75">
      <c r="A26" s="135" t="s">
        <v>41</v>
      </c>
      <c r="B26" s="159" t="s">
        <v>21</v>
      </c>
      <c r="C26" s="185">
        <v>125000</v>
      </c>
      <c r="D26" s="186">
        <v>98000</v>
      </c>
      <c r="E26" s="187">
        <f t="shared" si="4"/>
        <v>-27000</v>
      </c>
      <c r="F26" s="212">
        <f t="shared" si="5"/>
        <v>-0.216</v>
      </c>
    </row>
    <row r="27" spans="1:6" ht="12.75">
      <c r="A27" s="135" t="s">
        <v>42</v>
      </c>
      <c r="B27" s="159" t="s">
        <v>22</v>
      </c>
      <c r="C27" s="185">
        <v>165000</v>
      </c>
      <c r="D27" s="186">
        <v>95000</v>
      </c>
      <c r="E27" s="187">
        <f t="shared" si="4"/>
        <v>-70000</v>
      </c>
      <c r="F27" s="212">
        <f t="shared" si="5"/>
        <v>-0.42424242424242425</v>
      </c>
    </row>
    <row r="28" spans="1:6" ht="12.75">
      <c r="A28" s="188" t="s">
        <v>43</v>
      </c>
      <c r="B28" s="189" t="s">
        <v>23</v>
      </c>
      <c r="C28" s="190">
        <f>C25+C26-C27</f>
        <v>361500</v>
      </c>
      <c r="D28" s="191">
        <f>D25+D26-D27</f>
        <v>403000</v>
      </c>
      <c r="E28" s="192">
        <f t="shared" si="4"/>
        <v>41500</v>
      </c>
      <c r="F28" s="213">
        <f t="shared" si="5"/>
        <v>0.11479944674965421</v>
      </c>
    </row>
    <row r="29" spans="1:6" ht="12.75">
      <c r="A29" s="135" t="s">
        <v>44</v>
      </c>
      <c r="B29" s="159" t="s">
        <v>24</v>
      </c>
      <c r="C29" s="185">
        <v>35000</v>
      </c>
      <c r="D29" s="186">
        <v>130000</v>
      </c>
      <c r="E29" s="187">
        <f t="shared" si="4"/>
        <v>95000</v>
      </c>
      <c r="F29" s="212">
        <f t="shared" si="5"/>
        <v>2.7142857142857144</v>
      </c>
    </row>
    <row r="30" spans="1:6" ht="12.75">
      <c r="A30" s="135" t="s">
        <v>45</v>
      </c>
      <c r="B30" s="159" t="s">
        <v>25</v>
      </c>
      <c r="C30" s="185">
        <v>119000</v>
      </c>
      <c r="D30" s="186">
        <v>114000</v>
      </c>
      <c r="E30" s="187">
        <f t="shared" si="4"/>
        <v>-5000</v>
      </c>
      <c r="F30" s="212">
        <f t="shared" si="5"/>
        <v>-0.04201680672268908</v>
      </c>
    </row>
    <row r="31" spans="1:6" ht="12.75">
      <c r="A31" s="188" t="s">
        <v>46</v>
      </c>
      <c r="B31" s="189" t="s">
        <v>26</v>
      </c>
      <c r="C31" s="190">
        <f>C28+C29-C30</f>
        <v>277500</v>
      </c>
      <c r="D31" s="191">
        <f>D28+D29-D30</f>
        <v>419000</v>
      </c>
      <c r="E31" s="192">
        <f t="shared" si="4"/>
        <v>141500</v>
      </c>
      <c r="F31" s="213">
        <f t="shared" si="5"/>
        <v>0.5099099099099099</v>
      </c>
    </row>
    <row r="32" spans="1:6" ht="12.75">
      <c r="A32" s="135" t="s">
        <v>47</v>
      </c>
      <c r="B32" s="159" t="s">
        <v>27</v>
      </c>
      <c r="C32" s="185">
        <v>65000</v>
      </c>
      <c r="D32" s="186">
        <v>35000</v>
      </c>
      <c r="E32" s="187">
        <f t="shared" si="4"/>
        <v>-30000</v>
      </c>
      <c r="F32" s="212">
        <f t="shared" si="5"/>
        <v>-0.46153846153846156</v>
      </c>
    </row>
    <row r="33" spans="1:6" ht="12.75">
      <c r="A33" s="135" t="s">
        <v>48</v>
      </c>
      <c r="B33" s="159" t="s">
        <v>28</v>
      </c>
      <c r="C33" s="185">
        <v>135000</v>
      </c>
      <c r="D33" s="186">
        <v>20500</v>
      </c>
      <c r="E33" s="187">
        <f t="shared" si="4"/>
        <v>-114500</v>
      </c>
      <c r="F33" s="212">
        <f t="shared" si="5"/>
        <v>-0.8481481481481481</v>
      </c>
    </row>
    <row r="34" spans="1:6" ht="12.75">
      <c r="A34" s="188" t="s">
        <v>49</v>
      </c>
      <c r="B34" s="189" t="s">
        <v>29</v>
      </c>
      <c r="C34" s="190">
        <f>C31+C32-C33</f>
        <v>207500</v>
      </c>
      <c r="D34" s="191">
        <f>D31+D32-D33</f>
        <v>433500</v>
      </c>
      <c r="E34" s="192">
        <f t="shared" si="4"/>
        <v>226000</v>
      </c>
      <c r="F34" s="213">
        <f t="shared" si="5"/>
        <v>1.0891566265060242</v>
      </c>
    </row>
    <row r="35" spans="1:6" ht="12.75">
      <c r="A35" s="135" t="s">
        <v>50</v>
      </c>
      <c r="B35" s="159" t="s">
        <v>30</v>
      </c>
      <c r="C35" s="185">
        <f>C34*30%</f>
        <v>62250</v>
      </c>
      <c r="D35" s="186">
        <f>D34*30%</f>
        <v>130050</v>
      </c>
      <c r="E35" s="187">
        <f t="shared" si="4"/>
        <v>67800</v>
      </c>
      <c r="F35" s="212">
        <f t="shared" si="5"/>
        <v>1.0891566265060242</v>
      </c>
    </row>
    <row r="36" spans="1:6" ht="13.5" thickBot="1">
      <c r="A36" s="193" t="s">
        <v>51</v>
      </c>
      <c r="B36" s="194" t="s">
        <v>31</v>
      </c>
      <c r="C36" s="195">
        <f>C34-C35</f>
        <v>145250</v>
      </c>
      <c r="D36" s="196">
        <f>D34-D35</f>
        <v>303450</v>
      </c>
      <c r="E36" s="197">
        <f t="shared" si="4"/>
        <v>158200</v>
      </c>
      <c r="F36" s="214">
        <f t="shared" si="5"/>
        <v>1.0891566265060242</v>
      </c>
    </row>
    <row r="37" spans="2:6" ht="12.75">
      <c r="B37" s="198"/>
      <c r="C37" s="198"/>
      <c r="D37" s="198"/>
      <c r="E37" s="198"/>
      <c r="F37" s="198"/>
    </row>
    <row r="38" spans="2:6" ht="13.5" thickBot="1">
      <c r="B38" s="198"/>
      <c r="C38" s="198"/>
      <c r="D38" s="198"/>
      <c r="E38" s="198"/>
      <c r="F38" s="198"/>
    </row>
    <row r="39" spans="2:6" ht="12.75" customHeight="1">
      <c r="B39" s="265" t="s">
        <v>55</v>
      </c>
      <c r="C39" s="266"/>
      <c r="D39" s="266"/>
      <c r="E39" s="199" t="s">
        <v>36</v>
      </c>
      <c r="F39" s="122" t="s">
        <v>37</v>
      </c>
    </row>
    <row r="40" spans="2:6" ht="13.5" customHeight="1">
      <c r="B40" s="261" t="s">
        <v>64</v>
      </c>
      <c r="C40" s="262"/>
      <c r="D40" s="262"/>
      <c r="E40" s="200">
        <f>C17/C6</f>
        <v>0.04819277108433735</v>
      </c>
      <c r="F40" s="165">
        <f>D17/D6</f>
        <v>0.06451612903225806</v>
      </c>
    </row>
    <row r="41" spans="2:6" ht="12.75" customHeight="1">
      <c r="B41" s="261" t="s">
        <v>56</v>
      </c>
      <c r="C41" s="262"/>
      <c r="D41" s="262"/>
      <c r="E41" s="200">
        <f>(C11+C15+C16)/C3</f>
        <v>1.9753086419753085</v>
      </c>
      <c r="F41" s="165">
        <f>(D11+D15+D16)/D3</f>
        <v>1.9775280898876404</v>
      </c>
    </row>
    <row r="42" spans="2:6" ht="13.5" customHeight="1">
      <c r="B42" s="261" t="s">
        <v>57</v>
      </c>
      <c r="C42" s="262"/>
      <c r="D42" s="262"/>
      <c r="E42" s="200">
        <f>C11/C3</f>
        <v>1.5061728395061729</v>
      </c>
      <c r="F42" s="165">
        <f>D11/D3</f>
        <v>1.4831460674157304</v>
      </c>
    </row>
    <row r="43" spans="2:6" ht="12.75">
      <c r="B43" s="261" t="s">
        <v>58</v>
      </c>
      <c r="C43" s="262"/>
      <c r="D43" s="262"/>
      <c r="E43" s="200">
        <f>C28/C23</f>
        <v>0.3007487520798669</v>
      </c>
      <c r="F43" s="165">
        <f>D28/D23</f>
        <v>0.2985185185185185</v>
      </c>
    </row>
    <row r="44" spans="2:6" ht="12.75">
      <c r="B44" s="261" t="s">
        <v>59</v>
      </c>
      <c r="C44" s="262"/>
      <c r="D44" s="262"/>
      <c r="E44" s="200">
        <f>C34/C23</f>
        <v>0.1726289517470882</v>
      </c>
      <c r="F44" s="165">
        <f>D34/D23</f>
        <v>0.3211111111111111</v>
      </c>
    </row>
    <row r="45" spans="2:6" ht="12.75">
      <c r="B45" s="261" t="s">
        <v>60</v>
      </c>
      <c r="C45" s="262"/>
      <c r="D45" s="262"/>
      <c r="E45" s="200">
        <f>C36/C23</f>
        <v>0.12084026622296173</v>
      </c>
      <c r="F45" s="165">
        <f>D36/D23</f>
        <v>0.22477777777777777</v>
      </c>
    </row>
    <row r="46" spans="2:6" ht="12.75">
      <c r="B46" s="261" t="s">
        <v>61</v>
      </c>
      <c r="C46" s="262"/>
      <c r="D46" s="262"/>
      <c r="E46" s="200">
        <f>C36/C10</f>
        <v>0.1771341463414634</v>
      </c>
      <c r="F46" s="165">
        <f>D36/D10</f>
        <v>0.3334615384615385</v>
      </c>
    </row>
    <row r="47" spans="2:6" ht="12.75">
      <c r="B47" s="261" t="s">
        <v>62</v>
      </c>
      <c r="C47" s="262"/>
      <c r="D47" s="262"/>
      <c r="E47" s="200">
        <f>C36/C11</f>
        <v>0.23811475409836066</v>
      </c>
      <c r="F47" s="165">
        <f>D36/D11</f>
        <v>0.4597727272727273</v>
      </c>
    </row>
    <row r="48" spans="2:6" ht="13.5" thickBot="1">
      <c r="B48" s="263" t="s">
        <v>63</v>
      </c>
      <c r="C48" s="264"/>
      <c r="D48" s="264"/>
      <c r="E48" s="201">
        <f>C14/C18</f>
        <v>0.25609756097560976</v>
      </c>
      <c r="F48" s="202">
        <f>D14/D18</f>
        <v>0.27472527472527475</v>
      </c>
    </row>
  </sheetData>
  <sheetProtection password="CEFE" sheet="1" objects="1" scenarios="1"/>
  <mergeCells count="21">
    <mergeCell ref="A1:A2"/>
    <mergeCell ref="B1:B2"/>
    <mergeCell ref="C1:D1"/>
    <mergeCell ref="E1:F1"/>
    <mergeCell ref="G1:H1"/>
    <mergeCell ref="B40:D40"/>
    <mergeCell ref="C21:D21"/>
    <mergeCell ref="E21:F21"/>
    <mergeCell ref="A10:B10"/>
    <mergeCell ref="A18:B18"/>
    <mergeCell ref="A21:A22"/>
    <mergeCell ref="B21:B22"/>
    <mergeCell ref="B47:D47"/>
    <mergeCell ref="B48:D48"/>
    <mergeCell ref="B39:D39"/>
    <mergeCell ref="B43:D43"/>
    <mergeCell ref="B44:D44"/>
    <mergeCell ref="B45:D45"/>
    <mergeCell ref="B46:D46"/>
    <mergeCell ref="B41:D41"/>
    <mergeCell ref="B42:D4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120" zoomScaleNormal="120" zoomScalePageLayoutView="0" workbookViewId="0" topLeftCell="A1">
      <selection activeCell="L27" sqref="L27"/>
    </sheetView>
  </sheetViews>
  <sheetFormatPr defaultColWidth="9.00390625" defaultRowHeight="12.75"/>
  <cols>
    <col min="1" max="1" width="3.75390625" style="123" customWidth="1"/>
    <col min="2" max="2" width="30.125" style="123" customWidth="1"/>
    <col min="3" max="3" width="11.625" style="123" customWidth="1"/>
    <col min="4" max="4" width="12.875" style="123" customWidth="1"/>
    <col min="5" max="5" width="10.125" style="123" customWidth="1"/>
    <col min="6" max="6" width="9.75390625" style="123" customWidth="1"/>
    <col min="7" max="7" width="10.25390625" style="123" customWidth="1"/>
    <col min="8" max="8" width="9.125" style="123" customWidth="1"/>
    <col min="9" max="10" width="11.625" style="123" customWidth="1"/>
    <col min="11" max="16384" width="9.125" style="123" customWidth="1"/>
  </cols>
  <sheetData>
    <row r="1" spans="1:8" ht="12.75">
      <c r="A1" s="274" t="s">
        <v>32</v>
      </c>
      <c r="B1" s="276" t="s">
        <v>52</v>
      </c>
      <c r="C1" s="267" t="s">
        <v>53</v>
      </c>
      <c r="D1" s="268"/>
      <c r="E1" s="269" t="s">
        <v>54</v>
      </c>
      <c r="F1" s="278"/>
      <c r="G1" s="267" t="s">
        <v>35</v>
      </c>
      <c r="H1" s="268"/>
    </row>
    <row r="2" spans="1:8" ht="15.75" customHeight="1" thickBot="1">
      <c r="A2" s="275"/>
      <c r="B2" s="277"/>
      <c r="C2" s="124" t="s">
        <v>36</v>
      </c>
      <c r="D2" s="125" t="s">
        <v>37</v>
      </c>
      <c r="E2" s="126" t="s">
        <v>36</v>
      </c>
      <c r="F2" s="127" t="s">
        <v>37</v>
      </c>
      <c r="G2" s="124" t="s">
        <v>38</v>
      </c>
      <c r="H2" s="125" t="s">
        <v>39</v>
      </c>
    </row>
    <row r="3" spans="1:8" ht="13.5" thickBot="1">
      <c r="A3" s="128" t="s">
        <v>0</v>
      </c>
      <c r="B3" s="121" t="s">
        <v>1</v>
      </c>
      <c r="C3" s="223">
        <f>C4+C5</f>
        <v>460000</v>
      </c>
      <c r="D3" s="224">
        <f>D4+D5</f>
        <v>441000</v>
      </c>
      <c r="E3" s="131"/>
      <c r="F3" s="132"/>
      <c r="G3" s="133"/>
      <c r="H3" s="215"/>
    </row>
    <row r="4" spans="1:8" ht="12.75">
      <c r="A4" s="135">
        <v>1</v>
      </c>
      <c r="B4" s="136" t="s">
        <v>2</v>
      </c>
      <c r="C4" s="225">
        <v>110000</v>
      </c>
      <c r="D4" s="226">
        <v>101000</v>
      </c>
      <c r="E4" s="139"/>
      <c r="F4" s="140"/>
      <c r="G4" s="141"/>
      <c r="H4" s="216"/>
    </row>
    <row r="5" spans="1:8" ht="13.5" thickBot="1">
      <c r="A5" s="143">
        <v>2</v>
      </c>
      <c r="B5" s="144" t="s">
        <v>3</v>
      </c>
      <c r="C5" s="227">
        <v>350000</v>
      </c>
      <c r="D5" s="228">
        <v>340000</v>
      </c>
      <c r="E5" s="146"/>
      <c r="F5" s="147"/>
      <c r="G5" s="148"/>
      <c r="H5" s="217"/>
    </row>
    <row r="6" spans="1:8" ht="13.5" thickBot="1">
      <c r="A6" s="150" t="s">
        <v>4</v>
      </c>
      <c r="B6" s="151" t="s">
        <v>5</v>
      </c>
      <c r="C6" s="229">
        <f>SUM(C7:C11)</f>
        <v>395000</v>
      </c>
      <c r="D6" s="229">
        <f>SUM(D7:D11)</f>
        <v>436000</v>
      </c>
      <c r="E6" s="154"/>
      <c r="F6" s="155"/>
      <c r="G6" s="156"/>
      <c r="H6" s="218"/>
    </row>
    <row r="7" spans="1:8" ht="12.75">
      <c r="A7" s="135">
        <v>1</v>
      </c>
      <c r="B7" s="136" t="s">
        <v>6</v>
      </c>
      <c r="C7" s="225">
        <v>150000</v>
      </c>
      <c r="D7" s="226">
        <v>180500</v>
      </c>
      <c r="E7" s="139"/>
      <c r="F7" s="140"/>
      <c r="G7" s="141"/>
      <c r="H7" s="216"/>
    </row>
    <row r="8" spans="1:8" ht="12.75">
      <c r="A8" s="135">
        <v>2</v>
      </c>
      <c r="B8" s="136" t="s">
        <v>65</v>
      </c>
      <c r="C8" s="225">
        <v>40000</v>
      </c>
      <c r="D8" s="226">
        <v>28500</v>
      </c>
      <c r="E8" s="139"/>
      <c r="F8" s="140"/>
      <c r="G8" s="141"/>
      <c r="H8" s="216"/>
    </row>
    <row r="9" spans="1:8" ht="12.75">
      <c r="A9" s="158">
        <v>3</v>
      </c>
      <c r="B9" s="159" t="s">
        <v>66</v>
      </c>
      <c r="C9" s="230">
        <v>190000</v>
      </c>
      <c r="D9" s="231">
        <v>210000</v>
      </c>
      <c r="E9" s="162"/>
      <c r="F9" s="163"/>
      <c r="G9" s="164"/>
      <c r="H9" s="219"/>
    </row>
    <row r="10" spans="1:8" ht="12.75">
      <c r="A10" s="143">
        <v>4</v>
      </c>
      <c r="B10" s="159" t="s">
        <v>8</v>
      </c>
      <c r="C10" s="230">
        <v>5000</v>
      </c>
      <c r="D10" s="231">
        <v>8000</v>
      </c>
      <c r="E10" s="162"/>
      <c r="F10" s="163"/>
      <c r="G10" s="164"/>
      <c r="H10" s="219"/>
    </row>
    <row r="11" spans="1:8" ht="13.5" thickBot="1">
      <c r="A11" s="166">
        <v>5</v>
      </c>
      <c r="B11" s="159" t="s">
        <v>68</v>
      </c>
      <c r="C11" s="230">
        <v>10000</v>
      </c>
      <c r="D11" s="231">
        <v>9000</v>
      </c>
      <c r="E11" s="162"/>
      <c r="F11" s="163"/>
      <c r="G11" s="148"/>
      <c r="H11" s="219"/>
    </row>
    <row r="12" spans="1:8" ht="12.75" customHeight="1" thickBot="1">
      <c r="A12" s="270" t="s">
        <v>9</v>
      </c>
      <c r="B12" s="271"/>
      <c r="C12" s="232">
        <f>C3+C6</f>
        <v>855000</v>
      </c>
      <c r="D12" s="233">
        <f>D3+D6</f>
        <v>877000</v>
      </c>
      <c r="E12" s="169"/>
      <c r="F12" s="170"/>
      <c r="G12" s="171"/>
      <c r="H12" s="220"/>
    </row>
    <row r="13" spans="1:8" ht="13.5" thickBot="1">
      <c r="A13" s="150" t="s">
        <v>0</v>
      </c>
      <c r="B13" s="151" t="s">
        <v>10</v>
      </c>
      <c r="C13" s="234">
        <f>C14+C15</f>
        <v>490000</v>
      </c>
      <c r="D13" s="235">
        <f>D14+D15</f>
        <v>515000</v>
      </c>
      <c r="E13" s="173"/>
      <c r="F13" s="174"/>
      <c r="G13" s="175"/>
      <c r="H13" s="221"/>
    </row>
    <row r="14" spans="1:8" ht="12.75">
      <c r="A14" s="135">
        <v>1</v>
      </c>
      <c r="B14" s="136" t="s">
        <v>11</v>
      </c>
      <c r="C14" s="225">
        <v>460000</v>
      </c>
      <c r="D14" s="226">
        <v>490000</v>
      </c>
      <c r="E14" s="139"/>
      <c r="F14" s="140"/>
      <c r="G14" s="141"/>
      <c r="H14" s="216"/>
    </row>
    <row r="15" spans="1:8" ht="13.5" thickBot="1">
      <c r="A15" s="143">
        <v>2</v>
      </c>
      <c r="B15" s="144" t="s">
        <v>12</v>
      </c>
      <c r="C15" s="227">
        <v>30000</v>
      </c>
      <c r="D15" s="228">
        <v>25000</v>
      </c>
      <c r="E15" s="146"/>
      <c r="F15" s="147"/>
      <c r="G15" s="148"/>
      <c r="H15" s="217"/>
    </row>
    <row r="16" spans="1:8" ht="13.5" thickBot="1">
      <c r="A16" s="150" t="s">
        <v>4</v>
      </c>
      <c r="B16" s="151" t="s">
        <v>13</v>
      </c>
      <c r="C16" s="229">
        <f>C17+C18+C19</f>
        <v>365000</v>
      </c>
      <c r="D16" s="236">
        <f>D17+D18+D19</f>
        <v>362000</v>
      </c>
      <c r="E16" s="154"/>
      <c r="F16" s="155"/>
      <c r="G16" s="156"/>
      <c r="H16" s="218"/>
    </row>
    <row r="17" spans="1:8" ht="12.75">
      <c r="A17" s="135">
        <v>1</v>
      </c>
      <c r="B17" s="136" t="s">
        <v>14</v>
      </c>
      <c r="C17" s="225">
        <v>190000</v>
      </c>
      <c r="D17" s="226">
        <v>190000</v>
      </c>
      <c r="E17" s="139"/>
      <c r="F17" s="140"/>
      <c r="G17" s="141"/>
      <c r="H17" s="216"/>
    </row>
    <row r="18" spans="1:8" ht="12.75">
      <c r="A18" s="158">
        <v>2</v>
      </c>
      <c r="B18" s="159" t="s">
        <v>15</v>
      </c>
      <c r="C18" s="230">
        <v>100000</v>
      </c>
      <c r="D18" s="231">
        <v>92000</v>
      </c>
      <c r="E18" s="162"/>
      <c r="F18" s="163"/>
      <c r="G18" s="164"/>
      <c r="H18" s="219"/>
    </row>
    <row r="19" spans="1:8" ht="13.5" thickBot="1">
      <c r="A19" s="166">
        <v>3</v>
      </c>
      <c r="B19" s="159" t="s">
        <v>67</v>
      </c>
      <c r="C19" s="230">
        <v>75000</v>
      </c>
      <c r="D19" s="231">
        <v>80000</v>
      </c>
      <c r="E19" s="162"/>
      <c r="F19" s="163"/>
      <c r="G19" s="164"/>
      <c r="H19" s="219"/>
    </row>
    <row r="20" spans="1:8" ht="13.5" thickBot="1">
      <c r="A20" s="272" t="s">
        <v>17</v>
      </c>
      <c r="B20" s="273"/>
      <c r="C20" s="237">
        <f>C13+C16</f>
        <v>855000</v>
      </c>
      <c r="D20" s="238">
        <f>D13+D16</f>
        <v>877000</v>
      </c>
      <c r="E20" s="178"/>
      <c r="F20" s="179"/>
      <c r="G20" s="180"/>
      <c r="H20" s="222"/>
    </row>
    <row r="22" ht="13.5" thickBot="1"/>
    <row r="23" spans="1:10" ht="25.5">
      <c r="A23" s="274" t="s">
        <v>32</v>
      </c>
      <c r="B23" s="276" t="s">
        <v>33</v>
      </c>
      <c r="C23" s="267" t="s">
        <v>34</v>
      </c>
      <c r="D23" s="268"/>
      <c r="F23" s="265" t="s">
        <v>73</v>
      </c>
      <c r="G23" s="266"/>
      <c r="H23" s="266"/>
      <c r="I23" s="199" t="s">
        <v>36</v>
      </c>
      <c r="J23" s="122" t="s">
        <v>37</v>
      </c>
    </row>
    <row r="24" spans="1:10" ht="13.5" thickBot="1">
      <c r="A24" s="275"/>
      <c r="B24" s="277"/>
      <c r="C24" s="124" t="s">
        <v>36</v>
      </c>
      <c r="D24" s="125" t="s">
        <v>37</v>
      </c>
      <c r="F24" s="261" t="s">
        <v>75</v>
      </c>
      <c r="G24" s="262"/>
      <c r="H24" s="262"/>
      <c r="I24" s="240"/>
      <c r="J24" s="240"/>
    </row>
    <row r="25" spans="1:10" ht="12.75">
      <c r="A25" s="135" t="s">
        <v>0</v>
      </c>
      <c r="B25" s="136" t="s">
        <v>18</v>
      </c>
      <c r="C25" s="182">
        <v>1200000</v>
      </c>
      <c r="D25" s="183">
        <v>1100000</v>
      </c>
      <c r="F25" s="261" t="s">
        <v>70</v>
      </c>
      <c r="G25" s="262"/>
      <c r="H25" s="262"/>
      <c r="I25" s="240"/>
      <c r="J25" s="240"/>
    </row>
    <row r="26" spans="1:10" ht="12.75">
      <c r="A26" s="135" t="s">
        <v>4</v>
      </c>
      <c r="B26" s="159" t="s">
        <v>19</v>
      </c>
      <c r="C26" s="185">
        <v>855000</v>
      </c>
      <c r="D26" s="186">
        <v>820000</v>
      </c>
      <c r="F26" s="261" t="s">
        <v>71</v>
      </c>
      <c r="G26" s="262"/>
      <c r="H26" s="262"/>
      <c r="I26" s="241"/>
      <c r="J26" s="241"/>
    </row>
    <row r="27" spans="1:10" ht="12.75">
      <c r="A27" s="188" t="s">
        <v>40</v>
      </c>
      <c r="B27" s="189" t="s">
        <v>20</v>
      </c>
      <c r="C27" s="190">
        <f>C25-C26</f>
        <v>345000</v>
      </c>
      <c r="D27" s="191">
        <f>D25-D26</f>
        <v>280000</v>
      </c>
      <c r="F27" s="261" t="s">
        <v>72</v>
      </c>
      <c r="G27" s="262"/>
      <c r="H27" s="262"/>
      <c r="I27" s="241"/>
      <c r="J27" s="241"/>
    </row>
    <row r="28" spans="1:10" ht="12.75">
      <c r="A28" s="135" t="s">
        <v>41</v>
      </c>
      <c r="B28" s="159" t="s">
        <v>21</v>
      </c>
      <c r="C28" s="185">
        <v>68000</v>
      </c>
      <c r="D28" s="186">
        <v>72000</v>
      </c>
      <c r="F28" s="261" t="s">
        <v>74</v>
      </c>
      <c r="G28" s="262"/>
      <c r="H28" s="262"/>
      <c r="I28" s="240"/>
      <c r="J28" s="240"/>
    </row>
    <row r="29" spans="1:10" ht="13.5" thickBot="1">
      <c r="A29" s="135" t="s">
        <v>42</v>
      </c>
      <c r="B29" s="159" t="s">
        <v>22</v>
      </c>
      <c r="C29" s="185">
        <v>58000</v>
      </c>
      <c r="D29" s="186">
        <v>69000</v>
      </c>
      <c r="F29" s="261"/>
      <c r="G29" s="262"/>
      <c r="H29" s="262"/>
      <c r="I29" s="240"/>
      <c r="J29" s="240"/>
    </row>
    <row r="30" spans="1:10" ht="25.5">
      <c r="A30" s="188" t="s">
        <v>43</v>
      </c>
      <c r="B30" s="189" t="s">
        <v>23</v>
      </c>
      <c r="C30" s="190">
        <f>C27+C28-C29</f>
        <v>355000</v>
      </c>
      <c r="D30" s="191">
        <f>D27+D28-D29</f>
        <v>283000</v>
      </c>
      <c r="F30" s="265" t="s">
        <v>76</v>
      </c>
      <c r="G30" s="266"/>
      <c r="H30" s="266"/>
      <c r="I30" s="199" t="s">
        <v>36</v>
      </c>
      <c r="J30" s="122" t="s">
        <v>37</v>
      </c>
    </row>
    <row r="31" spans="1:10" ht="12.75">
      <c r="A31" s="135" t="s">
        <v>44</v>
      </c>
      <c r="B31" s="159" t="s">
        <v>24</v>
      </c>
      <c r="C31" s="185">
        <v>12500</v>
      </c>
      <c r="D31" s="186">
        <v>18000</v>
      </c>
      <c r="F31" s="261" t="s">
        <v>77</v>
      </c>
      <c r="G31" s="262"/>
      <c r="H31" s="262"/>
      <c r="I31" s="242"/>
      <c r="J31" s="242"/>
    </row>
    <row r="32" spans="1:10" ht="12.75">
      <c r="A32" s="135" t="s">
        <v>45</v>
      </c>
      <c r="B32" s="159" t="s">
        <v>25</v>
      </c>
      <c r="C32" s="185">
        <v>55000</v>
      </c>
      <c r="D32" s="186">
        <v>64500</v>
      </c>
      <c r="F32" s="261" t="s">
        <v>78</v>
      </c>
      <c r="G32" s="262"/>
      <c r="H32" s="262"/>
      <c r="I32" s="240"/>
      <c r="J32" s="240"/>
    </row>
    <row r="33" spans="1:10" ht="12.75">
      <c r="A33" s="188" t="s">
        <v>46</v>
      </c>
      <c r="B33" s="189" t="s">
        <v>26</v>
      </c>
      <c r="C33" s="190">
        <f>C30+C31-C32</f>
        <v>312500</v>
      </c>
      <c r="D33" s="191">
        <f>D30+D31-D32</f>
        <v>236500</v>
      </c>
      <c r="F33" s="261" t="s">
        <v>56</v>
      </c>
      <c r="G33" s="262"/>
      <c r="H33" s="262"/>
      <c r="I33" s="240"/>
      <c r="J33" s="240"/>
    </row>
    <row r="34" spans="1:10" ht="12.75">
      <c r="A34" s="135" t="s">
        <v>47</v>
      </c>
      <c r="B34" s="159" t="s">
        <v>27</v>
      </c>
      <c r="C34" s="185">
        <v>65000</v>
      </c>
      <c r="D34" s="186">
        <v>65000</v>
      </c>
      <c r="F34" s="261" t="s">
        <v>79</v>
      </c>
      <c r="G34" s="262"/>
      <c r="H34" s="262"/>
      <c r="I34" s="241"/>
      <c r="J34" s="241"/>
    </row>
    <row r="35" spans="1:10" ht="12.75">
      <c r="A35" s="135" t="s">
        <v>48</v>
      </c>
      <c r="B35" s="159" t="s">
        <v>28</v>
      </c>
      <c r="C35" s="185">
        <v>95500</v>
      </c>
      <c r="D35" s="186">
        <v>80500</v>
      </c>
      <c r="F35" s="261" t="s">
        <v>80</v>
      </c>
      <c r="G35" s="262"/>
      <c r="H35" s="262"/>
      <c r="I35" s="240"/>
      <c r="J35" s="240"/>
    </row>
    <row r="36" spans="1:4" ht="12.75">
      <c r="A36" s="188" t="s">
        <v>49</v>
      </c>
      <c r="B36" s="189" t="s">
        <v>29</v>
      </c>
      <c r="C36" s="190">
        <f>C33+C34-C35</f>
        <v>282000</v>
      </c>
      <c r="D36" s="191">
        <f>D33+D34-D35</f>
        <v>221000</v>
      </c>
    </row>
    <row r="37" spans="1:4" ht="12.75">
      <c r="A37" s="135" t="s">
        <v>50</v>
      </c>
      <c r="B37" s="159" t="s">
        <v>69</v>
      </c>
      <c r="C37" s="185">
        <f>C36*19%</f>
        <v>53580</v>
      </c>
      <c r="D37" s="185">
        <f>D36*19%</f>
        <v>41990</v>
      </c>
    </row>
    <row r="38" spans="1:4" ht="13.5" thickBot="1">
      <c r="A38" s="193" t="s">
        <v>51</v>
      </c>
      <c r="B38" s="194" t="s">
        <v>31</v>
      </c>
      <c r="C38" s="195">
        <f>C36-C37</f>
        <v>228420</v>
      </c>
      <c r="D38" s="196">
        <f>D36-D37</f>
        <v>179010</v>
      </c>
    </row>
    <row r="39" spans="2:6" ht="12.75">
      <c r="B39" s="198"/>
      <c r="C39" s="198"/>
      <c r="D39" s="198"/>
      <c r="E39" s="198"/>
      <c r="F39" s="198"/>
    </row>
    <row r="40" spans="2:6" ht="12.75">
      <c r="B40" s="198"/>
      <c r="C40" s="198"/>
      <c r="D40" s="198"/>
      <c r="E40" s="198"/>
      <c r="F40" s="198"/>
    </row>
    <row r="41" ht="12.75" customHeight="1"/>
    <row r="42" ht="13.5" customHeight="1"/>
    <row r="43" ht="12.75" customHeight="1"/>
    <row r="44" ht="13.5" customHeight="1"/>
    <row r="48" ht="12" customHeight="1"/>
    <row r="54" spans="5:6" ht="12.75">
      <c r="E54" s="239"/>
      <c r="F54" s="239"/>
    </row>
  </sheetData>
  <sheetProtection/>
  <mergeCells count="23">
    <mergeCell ref="F33:H33"/>
    <mergeCell ref="F34:H34"/>
    <mergeCell ref="F35:H35"/>
    <mergeCell ref="F31:H31"/>
    <mergeCell ref="F32:H32"/>
    <mergeCell ref="F23:H23"/>
    <mergeCell ref="F27:H27"/>
    <mergeCell ref="F28:H28"/>
    <mergeCell ref="F29:H29"/>
    <mergeCell ref="F30:H30"/>
    <mergeCell ref="F25:H25"/>
    <mergeCell ref="F26:H26"/>
    <mergeCell ref="C23:D23"/>
    <mergeCell ref="A12:B12"/>
    <mergeCell ref="A20:B20"/>
    <mergeCell ref="A23:A24"/>
    <mergeCell ref="B23:B24"/>
    <mergeCell ref="A1:A2"/>
    <mergeCell ref="B1:B2"/>
    <mergeCell ref="C1:D1"/>
    <mergeCell ref="E1:F1"/>
    <mergeCell ref="G1:H1"/>
    <mergeCell ref="F24:H2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Tomi</cp:lastModifiedBy>
  <dcterms:created xsi:type="dcterms:W3CDTF">2005-03-06T20:48:57Z</dcterms:created>
  <dcterms:modified xsi:type="dcterms:W3CDTF">2020-11-08T11:21:04Z</dcterms:modified>
  <cp:category/>
  <cp:version/>
  <cp:contentType/>
  <cp:contentStatus/>
</cp:coreProperties>
</file>