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aktura" sheetId="1" r:id="rId1"/>
    <sheet name="towary" sheetId="2" r:id="rId2"/>
    <sheet name="rozw" sheetId="3" state="hidden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<sst xmlns="http://schemas.openxmlformats.org/spreadsheetml/2006/main" count="77" uniqueCount="46">
  <si>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Lp.</t>
  </si>
  <si>
    <t>Nazwa artykułu</t>
  </si>
  <si>
    <t>J.m.</t>
  </si>
  <si>
    <t>Ilość</t>
  </si>
  <si>
    <t>Cena jednostkowa</t>
  </si>
  <si>
    <t>Wartość netto</t>
  </si>
  <si>
    <t>Podatek VAT</t>
  </si>
  <si>
    <t>Wartość brutto</t>
  </si>
  <si>
    <t>%</t>
  </si>
  <si>
    <t>zł</t>
  </si>
  <si>
    <t>Jabłko</t>
  </si>
  <si>
    <t>kg</t>
  </si>
  <si>
    <t>Gruszka</t>
  </si>
  <si>
    <t>Piłka</t>
  </si>
  <si>
    <t>szt.</t>
  </si>
  <si>
    <t>Kredki</t>
  </si>
  <si>
    <t>op.</t>
  </si>
  <si>
    <t>Wazon</t>
  </si>
  <si>
    <t>Zegar</t>
  </si>
  <si>
    <t>Kwiat</t>
  </si>
  <si>
    <t>Płutno</t>
  </si>
  <si>
    <t>mb.</t>
  </si>
  <si>
    <t>Zeszyt</t>
  </si>
  <si>
    <t>Mleko</t>
  </si>
  <si>
    <t>l.</t>
  </si>
  <si>
    <t>Długopis</t>
  </si>
  <si>
    <t>Kubek</t>
  </si>
  <si>
    <t>Razem</t>
  </si>
  <si>
    <t>w tym:</t>
  </si>
  <si>
    <t>zw</t>
  </si>
  <si>
    <t>Symbol SWW</t>
  </si>
  <si>
    <r>
      <t>Przedsiębiorstwo Handlu Hurtowego ALFA</t>
    </r>
    <r>
      <rPr>
        <sz val="10"/>
        <rFont val="Arial"/>
        <family val="0"/>
      </rPr>
      <t xml:space="preserve"> ul. Niwiadomama 14, 62-888 Nigdziejów NIP: 618-125-126-27</t>
    </r>
  </si>
  <si>
    <r>
      <t xml:space="preserve">Przedsiębiorstwo Handlu Detalicznego BETA  </t>
    </r>
    <r>
      <rPr>
        <sz val="10"/>
        <rFont val="Arial"/>
        <family val="0"/>
      </rPr>
      <t xml:space="preserve">                        ul. Oficjalna 15, 62-777 Wszędzieszowice                                NIP: 618-523-522-21</t>
    </r>
  </si>
  <si>
    <t>podpis nabywcy:</t>
  </si>
  <si>
    <t>podpis wystawcy:</t>
  </si>
  <si>
    <t>Stawka podatku VAT</t>
  </si>
  <si>
    <t>Marża</t>
  </si>
  <si>
    <t>Cena zakupu netto</t>
  </si>
  <si>
    <t>Jednostka miary</t>
  </si>
  <si>
    <t>Cukier</t>
  </si>
  <si>
    <t>Makaron</t>
  </si>
  <si>
    <t>op</t>
  </si>
  <si>
    <t>( - )</t>
  </si>
  <si>
    <t>Kapusta</t>
  </si>
  <si>
    <t>Ogórek</t>
  </si>
  <si>
    <t>jm.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</si>
</sst>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  <numFmt numFmtId="165" formatCode="_-* #,##0.0000\ &quot;zł&quot;_-;\-* #,##0.0000\ &quot;zł&quot;_-;_-* &quot;-&quot;??\ &quot;zł&quot;_-;_-@_-"/>
    <numFmt numFmtId="166" formatCode="_-* #,##0.00000\ &quot;zł&quot;_-;\-* #,##0.00000\ &quot;zł&quot;_-;_-* &quot;-&quot;??\ &quot;zł&quot;_-;_-@_-"/>
    <numFmt numFmtId="167" formatCode="_-* #,##0.000000\ &quot;zł&quot;_-;\-* #,##0.000000\ &quot;zł&quot;_-;_-* &quot;-&quot;??\ &quot;zł&quot;_-;_-@_-"/>
  </numFmts>
  <fonts count="40">
    <font>
      <sz val="10"/>
      <name val="Arial"/>
      <family val="0"/>
    </font>
    <font>
      <b/>
      <sz val="12"/>
      <name val="Arial CE"/>
      <family val="2"/>
    </font>
    <font>
      <sz val="11"/>
      <name val="Arial CE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/>
      <protection hidden="1"/>
    </xf>
    <xf numFmtId="0" fontId="3" fillId="35" borderId="12" xfId="0" applyFont="1" applyFill="1" applyBorder="1" applyAlignment="1" applyProtection="1">
      <alignment horizontal="center"/>
      <protection hidden="1"/>
    </xf>
    <xf numFmtId="0" fontId="3" fillId="35" borderId="13" xfId="0" applyFont="1" applyFill="1" applyBorder="1" applyAlignment="1" applyProtection="1">
      <alignment/>
      <protection hidden="1"/>
    </xf>
    <xf numFmtId="44" fontId="3" fillId="35" borderId="12" xfId="58" applyFont="1" applyFill="1" applyBorder="1" applyAlignment="1" applyProtection="1">
      <alignment/>
      <protection hidden="1"/>
    </xf>
    <xf numFmtId="44" fontId="3" fillId="35" borderId="13" xfId="0" applyNumberFormat="1" applyFont="1" applyFill="1" applyBorder="1" applyAlignment="1" applyProtection="1">
      <alignment/>
      <protection locked="0"/>
    </xf>
    <xf numFmtId="9" fontId="3" fillId="35" borderId="14" xfId="52" applyFont="1" applyFill="1" applyBorder="1" applyAlignment="1" applyProtection="1">
      <alignment horizontal="center"/>
      <protection hidden="1"/>
    </xf>
    <xf numFmtId="44" fontId="3" fillId="35" borderId="15" xfId="0" applyNumberFormat="1" applyFont="1" applyFill="1" applyBorder="1" applyAlignment="1" applyProtection="1">
      <alignment/>
      <protection locked="0"/>
    </xf>
    <xf numFmtId="0" fontId="3" fillId="35" borderId="16" xfId="0" applyFont="1" applyFill="1" applyBorder="1" applyAlignment="1" applyProtection="1">
      <alignment horizontal="center"/>
      <protection hidden="1"/>
    </xf>
    <xf numFmtId="0" fontId="3" fillId="35" borderId="17" xfId="0" applyFont="1" applyFill="1" applyBorder="1" applyAlignment="1" applyProtection="1">
      <alignment horizontal="center"/>
      <protection hidden="1"/>
    </xf>
    <xf numFmtId="0" fontId="3" fillId="35" borderId="18" xfId="0" applyFont="1" applyFill="1" applyBorder="1" applyAlignment="1" applyProtection="1">
      <alignment horizontal="center"/>
      <protection hidden="1"/>
    </xf>
    <xf numFmtId="0" fontId="3" fillId="35" borderId="19" xfId="0" applyFont="1" applyFill="1" applyBorder="1" applyAlignment="1" applyProtection="1">
      <alignment horizontal="center"/>
      <protection hidden="1"/>
    </xf>
    <xf numFmtId="0" fontId="0" fillId="35" borderId="0" xfId="0" applyFill="1" applyAlignment="1">
      <alignment/>
    </xf>
    <xf numFmtId="44" fontId="2" fillId="35" borderId="20" xfId="58" applyFont="1" applyFill="1" applyBorder="1" applyAlignment="1" applyProtection="1">
      <alignment vertical="center"/>
      <protection locked="0"/>
    </xf>
    <xf numFmtId="44" fontId="2" fillId="35" borderId="16" xfId="58" applyFont="1" applyFill="1" applyBorder="1" applyAlignment="1" applyProtection="1">
      <alignment vertical="center"/>
      <protection locked="0"/>
    </xf>
    <xf numFmtId="44" fontId="2" fillId="35" borderId="18" xfId="58" applyFont="1" applyFill="1" applyBorder="1" applyAlignment="1" applyProtection="1">
      <alignment vertical="center"/>
      <protection locked="0"/>
    </xf>
    <xf numFmtId="9" fontId="2" fillId="35" borderId="20" xfId="52" applyFont="1" applyFill="1" applyBorder="1" applyAlignment="1" applyProtection="1">
      <alignment horizontal="center" vertical="center"/>
      <protection locked="0"/>
    </xf>
    <xf numFmtId="9" fontId="2" fillId="35" borderId="16" xfId="52" applyFont="1" applyFill="1" applyBorder="1" applyAlignment="1" applyProtection="1">
      <alignment horizontal="center" vertical="center"/>
      <protection locked="0"/>
    </xf>
    <xf numFmtId="9" fontId="2" fillId="35" borderId="18" xfId="52" applyFont="1" applyFill="1" applyBorder="1" applyAlignment="1" applyProtection="1">
      <alignment horizontal="center" vertical="center"/>
      <protection locked="0"/>
    </xf>
    <xf numFmtId="44" fontId="2" fillId="35" borderId="21" xfId="58" applyFont="1" applyFill="1" applyBorder="1" applyAlignment="1" applyProtection="1">
      <alignment horizontal="center" vertical="center"/>
      <protection locked="0"/>
    </xf>
    <xf numFmtId="44" fontId="2" fillId="35" borderId="22" xfId="58" applyFont="1" applyFill="1" applyBorder="1" applyAlignment="1" applyProtection="1">
      <alignment horizontal="center" vertical="center"/>
      <protection locked="0"/>
    </xf>
    <xf numFmtId="44" fontId="2" fillId="35" borderId="23" xfId="58" applyFont="1" applyFill="1" applyBorder="1" applyAlignment="1" applyProtection="1">
      <alignment horizontal="center" vertical="center"/>
      <protection locked="0"/>
    </xf>
    <xf numFmtId="44" fontId="2" fillId="35" borderId="20" xfId="58" applyFont="1" applyFill="1" applyBorder="1" applyAlignment="1" applyProtection="1">
      <alignment horizontal="center" vertical="center"/>
      <protection locked="0"/>
    </xf>
    <xf numFmtId="44" fontId="2" fillId="35" borderId="16" xfId="58" applyFont="1" applyFill="1" applyBorder="1" applyAlignment="1" applyProtection="1">
      <alignment horizontal="center" vertical="center"/>
      <protection locked="0"/>
    </xf>
    <xf numFmtId="44" fontId="2" fillId="35" borderId="18" xfId="58" applyFont="1" applyFill="1" applyBorder="1" applyAlignment="1" applyProtection="1">
      <alignment horizontal="center" vertical="center"/>
      <protection locked="0"/>
    </xf>
    <xf numFmtId="44" fontId="3" fillId="35" borderId="20" xfId="58" applyFont="1" applyFill="1" applyBorder="1" applyAlignment="1" applyProtection="1">
      <alignment/>
      <protection hidden="1"/>
    </xf>
    <xf numFmtId="9" fontId="3" fillId="35" borderId="24" xfId="52" applyFont="1" applyFill="1" applyBorder="1" applyAlignment="1" applyProtection="1">
      <alignment horizontal="center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9" fontId="3" fillId="35" borderId="20" xfId="52" applyFont="1" applyFill="1" applyBorder="1" applyAlignment="1" applyProtection="1">
      <alignment horizontal="center"/>
      <protection hidden="1"/>
    </xf>
    <xf numFmtId="9" fontId="3" fillId="35" borderId="16" xfId="52" applyFont="1" applyFill="1" applyBorder="1" applyAlignment="1" applyProtection="1">
      <alignment horizontal="center"/>
      <protection hidden="1"/>
    </xf>
    <xf numFmtId="9" fontId="3" fillId="35" borderId="18" xfId="52" applyFont="1" applyFill="1" applyBorder="1" applyAlignment="1" applyProtection="1">
      <alignment horizontal="center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44" fontId="3" fillId="35" borderId="32" xfId="58" applyFont="1" applyFill="1" applyBorder="1" applyAlignment="1" applyProtection="1">
      <alignment/>
      <protection hidden="1"/>
    </xf>
    <xf numFmtId="44" fontId="3" fillId="35" borderId="17" xfId="58" applyFont="1" applyFill="1" applyBorder="1" applyAlignment="1" applyProtection="1">
      <alignment/>
      <protection hidden="1"/>
    </xf>
    <xf numFmtId="44" fontId="3" fillId="35" borderId="19" xfId="58" applyFont="1" applyFill="1" applyBorder="1" applyAlignment="1" applyProtection="1">
      <alignment/>
      <protection hidden="1"/>
    </xf>
    <xf numFmtId="0" fontId="3" fillId="35" borderId="20" xfId="0" applyFont="1" applyFill="1" applyBorder="1" applyAlignment="1" applyProtection="1">
      <alignment/>
      <protection hidden="1"/>
    </xf>
    <xf numFmtId="0" fontId="3" fillId="35" borderId="16" xfId="0" applyFont="1" applyFill="1" applyBorder="1" applyAlignment="1" applyProtection="1">
      <alignment/>
      <protection hidden="1"/>
    </xf>
    <xf numFmtId="0" fontId="3" fillId="35" borderId="18" xfId="0" applyFont="1" applyFill="1" applyBorder="1" applyAlignment="1" applyProtection="1">
      <alignment/>
      <protection hidden="1"/>
    </xf>
    <xf numFmtId="0" fontId="3" fillId="35" borderId="32" xfId="0" applyFont="1" applyFill="1" applyBorder="1" applyAlignment="1" applyProtection="1">
      <alignment/>
      <protection hidden="1"/>
    </xf>
    <xf numFmtId="0" fontId="3" fillId="35" borderId="20" xfId="0" applyFont="1" applyFill="1" applyBorder="1" applyAlignment="1" applyProtection="1">
      <alignment horizontal="center"/>
      <protection hidden="1"/>
    </xf>
    <xf numFmtId="9" fontId="0" fillId="35" borderId="21" xfId="52" applyFont="1" applyFill="1" applyBorder="1" applyAlignment="1">
      <alignment horizontal="center"/>
    </xf>
    <xf numFmtId="9" fontId="0" fillId="35" borderId="22" xfId="52" applyFont="1" applyFill="1" applyBorder="1" applyAlignment="1">
      <alignment horizontal="center"/>
    </xf>
    <xf numFmtId="9" fontId="0" fillId="35" borderId="23" xfId="52" applyFont="1" applyFill="1" applyBorder="1" applyAlignment="1">
      <alignment horizontal="center"/>
    </xf>
    <xf numFmtId="44" fontId="3" fillId="35" borderId="33" xfId="58" applyFont="1" applyFill="1" applyBorder="1" applyAlignment="1" applyProtection="1">
      <alignment horizontal="right"/>
      <protection locked="0"/>
    </xf>
    <xf numFmtId="44" fontId="1" fillId="34" borderId="34" xfId="58" applyFont="1" applyFill="1" applyBorder="1" applyAlignment="1" applyProtection="1">
      <alignment vertical="center"/>
      <protection locked="0"/>
    </xf>
    <xf numFmtId="0" fontId="1" fillId="34" borderId="35" xfId="0" applyFont="1" applyFill="1" applyBorder="1" applyAlignment="1" applyProtection="1">
      <alignment vertical="center"/>
      <protection hidden="1"/>
    </xf>
    <xf numFmtId="0" fontId="3" fillId="35" borderId="32" xfId="0" applyFont="1" applyFill="1" applyBorder="1" applyAlignment="1" applyProtection="1">
      <alignment horizontal="center"/>
      <protection hidden="1"/>
    </xf>
    <xf numFmtId="44" fontId="3" fillId="35" borderId="32" xfId="0" applyNumberFormat="1" applyFont="1" applyFill="1" applyBorder="1" applyAlignment="1" applyProtection="1">
      <alignment/>
      <protection locked="0"/>
    </xf>
    <xf numFmtId="44" fontId="3" fillId="35" borderId="36" xfId="58" applyFont="1" applyFill="1" applyBorder="1" applyAlignment="1" applyProtection="1">
      <alignment horizontal="right"/>
      <protection locked="0"/>
    </xf>
    <xf numFmtId="44" fontId="3" fillId="35" borderId="21" xfId="0" applyNumberFormat="1" applyFont="1" applyFill="1" applyBorder="1" applyAlignment="1" applyProtection="1">
      <alignment/>
      <protection locked="0"/>
    </xf>
    <xf numFmtId="0" fontId="3" fillId="35" borderId="37" xfId="0" applyFont="1" applyFill="1" applyBorder="1" applyAlignment="1" applyProtection="1">
      <alignment/>
      <protection hidden="1"/>
    </xf>
    <xf numFmtId="0" fontId="3" fillId="35" borderId="34" xfId="0" applyFont="1" applyFill="1" applyBorder="1" applyAlignment="1" applyProtection="1">
      <alignment horizontal="center"/>
      <protection hidden="1"/>
    </xf>
    <xf numFmtId="44" fontId="3" fillId="35" borderId="34" xfId="58" applyFont="1" applyFill="1" applyBorder="1" applyAlignment="1" applyProtection="1">
      <alignment/>
      <protection hidden="1"/>
    </xf>
    <xf numFmtId="44" fontId="3" fillId="35" borderId="37" xfId="0" applyNumberFormat="1" applyFont="1" applyFill="1" applyBorder="1" applyAlignment="1" applyProtection="1">
      <alignment/>
      <protection locked="0"/>
    </xf>
    <xf numFmtId="9" fontId="3" fillId="35" borderId="38" xfId="52" applyFont="1" applyFill="1" applyBorder="1" applyAlignment="1" applyProtection="1">
      <alignment horizontal="center"/>
      <protection hidden="1"/>
    </xf>
    <xf numFmtId="44" fontId="3" fillId="35" borderId="39" xfId="58" applyFont="1" applyFill="1" applyBorder="1" applyAlignment="1" applyProtection="1">
      <alignment horizontal="right"/>
      <protection locked="0"/>
    </xf>
    <xf numFmtId="44" fontId="3" fillId="35" borderId="40" xfId="0" applyNumberFormat="1" applyFont="1" applyFill="1" applyBorder="1" applyAlignment="1" applyProtection="1">
      <alignment/>
      <protection locked="0"/>
    </xf>
    <xf numFmtId="9" fontId="2" fillId="35" borderId="28" xfId="52" applyFont="1" applyFill="1" applyBorder="1" applyAlignment="1" applyProtection="1">
      <alignment horizontal="center" vertical="center"/>
      <protection locked="0"/>
    </xf>
    <xf numFmtId="9" fontId="2" fillId="35" borderId="29" xfId="52" applyFont="1" applyFill="1" applyBorder="1" applyAlignment="1" applyProtection="1">
      <alignment horizontal="center" vertical="center"/>
      <protection locked="0"/>
    </xf>
    <xf numFmtId="9" fontId="2" fillId="35" borderId="30" xfId="52" applyFont="1" applyFill="1" applyBorder="1" applyAlignment="1" applyProtection="1">
      <alignment horizontal="center" vertical="center"/>
      <protection locked="0"/>
    </xf>
    <xf numFmtId="44" fontId="2" fillId="35" borderId="36" xfId="58" applyFont="1" applyFill="1" applyBorder="1" applyAlignment="1" applyProtection="1">
      <alignment horizontal="center" vertical="center"/>
      <protection locked="0"/>
    </xf>
    <xf numFmtId="44" fontId="2" fillId="35" borderId="41" xfId="58" applyFont="1" applyFill="1" applyBorder="1" applyAlignment="1" applyProtection="1">
      <alignment horizontal="center" vertical="center"/>
      <protection locked="0"/>
    </xf>
    <xf numFmtId="44" fontId="2" fillId="35" borderId="11" xfId="58" applyFont="1" applyFill="1" applyBorder="1" applyAlignment="1" applyProtection="1">
      <alignment horizontal="center" vertical="center"/>
      <protection locked="0"/>
    </xf>
    <xf numFmtId="0" fontId="1" fillId="34" borderId="42" xfId="0" applyFont="1" applyFill="1" applyBorder="1" applyAlignment="1" applyProtection="1">
      <alignment vertical="center"/>
      <protection hidden="1"/>
    </xf>
    <xf numFmtId="44" fontId="1" fillId="34" borderId="43" xfId="58" applyFont="1" applyFill="1" applyBorder="1" applyAlignment="1" applyProtection="1">
      <alignment vertical="center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hidden="1"/>
    </xf>
    <xf numFmtId="0" fontId="1" fillId="34" borderId="19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1" fillId="34" borderId="44" xfId="0" applyFont="1" applyFill="1" applyBorder="1" applyAlignment="1" applyProtection="1">
      <alignment horizontal="center" vertical="center" wrapText="1"/>
      <protection hidden="1"/>
    </xf>
    <xf numFmtId="0" fontId="1" fillId="34" borderId="40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45" xfId="0" applyFont="1" applyFill="1" applyBorder="1" applyAlignment="1" applyProtection="1">
      <alignment horizontal="center" vertical="center" wrapText="1"/>
      <protection hidden="1"/>
    </xf>
    <xf numFmtId="0" fontId="2" fillId="35" borderId="46" xfId="0" applyFont="1" applyFill="1" applyBorder="1" applyAlignment="1" applyProtection="1">
      <alignment horizontal="center" vertical="center" wrapText="1"/>
      <protection hidden="1"/>
    </xf>
    <xf numFmtId="0" fontId="2" fillId="35" borderId="47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48" xfId="0" applyFont="1" applyFill="1" applyBorder="1" applyAlignment="1" applyProtection="1">
      <alignment horizontal="center" vertical="center" wrapText="1"/>
      <protection hidden="1"/>
    </xf>
    <xf numFmtId="0" fontId="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36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15.57421875" style="1" customWidth="1"/>
    <col min="4" max="4" width="9.8515625" style="1" customWidth="1"/>
    <col min="5" max="5" width="8.421875" style="1" customWidth="1"/>
    <col min="6" max="6" width="7.00390625" style="1" customWidth="1"/>
    <col min="7" max="7" width="11.57421875" style="1" customWidth="1"/>
    <col min="8" max="8" width="14.00390625" style="1" customWidth="1"/>
    <col min="9" max="9" width="7.8515625" style="1" customWidth="1"/>
    <col min="10" max="10" width="12.8515625" style="1" customWidth="1"/>
    <col min="11" max="11" width="16.140625" style="1" customWidth="1"/>
    <col min="12" max="16384" width="9.140625" style="1" customWidth="1"/>
  </cols>
  <sheetData>
    <row r="1" spans="2:11" ht="37.5" customHeight="1">
      <c r="B1" s="85" t="s">
        <v>31</v>
      </c>
      <c r="C1" s="86"/>
      <c r="D1" s="86"/>
      <c r="E1" s="86"/>
      <c r="H1" s="85" t="s">
        <v>32</v>
      </c>
      <c r="I1" s="86"/>
      <c r="J1" s="86"/>
      <c r="K1" s="86"/>
    </row>
    <row r="3" ht="13.5" thickBot="1"/>
    <row r="4" spans="2:11" ht="15.75" customHeight="1">
      <c r="B4" s="75" t="s">
        <v>0</v>
      </c>
      <c r="C4" s="73" t="s">
        <v>1</v>
      </c>
      <c r="D4" s="75" t="s">
        <v>30</v>
      </c>
      <c r="E4" s="75" t="s">
        <v>2</v>
      </c>
      <c r="F4" s="73" t="s">
        <v>3</v>
      </c>
      <c r="G4" s="75" t="s">
        <v>4</v>
      </c>
      <c r="H4" s="73" t="s">
        <v>5</v>
      </c>
      <c r="I4" s="87" t="s">
        <v>6</v>
      </c>
      <c r="J4" s="88"/>
      <c r="K4" s="89" t="s">
        <v>7</v>
      </c>
    </row>
    <row r="5" spans="2:11" ht="16.5" thickBot="1">
      <c r="B5" s="76"/>
      <c r="C5" s="74"/>
      <c r="D5" s="76"/>
      <c r="E5" s="76"/>
      <c r="F5" s="74"/>
      <c r="G5" s="76"/>
      <c r="H5" s="74"/>
      <c r="I5" s="2" t="s">
        <v>8</v>
      </c>
      <c r="J5" s="3" t="s">
        <v>9</v>
      </c>
      <c r="K5" s="90"/>
    </row>
    <row r="6" spans="2:11" ht="14.25">
      <c r="B6" s="47">
        <v>1</v>
      </c>
      <c r="C6" s="46"/>
      <c r="D6" s="47"/>
      <c r="E6" s="47"/>
      <c r="F6" s="54"/>
      <c r="G6" s="28"/>
      <c r="H6" s="55"/>
      <c r="I6" s="29"/>
      <c r="J6" s="56"/>
      <c r="K6" s="57"/>
    </row>
    <row r="7" spans="2:11" ht="14.25">
      <c r="B7" s="11">
        <v>2</v>
      </c>
      <c r="C7" s="6"/>
      <c r="D7" s="11"/>
      <c r="E7" s="5"/>
      <c r="F7" s="12"/>
      <c r="G7" s="7"/>
      <c r="H7" s="8"/>
      <c r="I7" s="9"/>
      <c r="J7" s="51"/>
      <c r="K7" s="10"/>
    </row>
    <row r="8" spans="2:11" ht="14.25">
      <c r="B8" s="11">
        <v>3</v>
      </c>
      <c r="C8" s="6"/>
      <c r="D8" s="11"/>
      <c r="E8" s="5"/>
      <c r="F8" s="12"/>
      <c r="G8" s="7"/>
      <c r="H8" s="8"/>
      <c r="I8" s="9"/>
      <c r="J8" s="51"/>
      <c r="K8" s="10"/>
    </row>
    <row r="9" spans="2:11" ht="14.25">
      <c r="B9" s="11">
        <v>4</v>
      </c>
      <c r="C9" s="6"/>
      <c r="D9" s="11"/>
      <c r="E9" s="5"/>
      <c r="F9" s="12"/>
      <c r="G9" s="7"/>
      <c r="H9" s="8"/>
      <c r="I9" s="9"/>
      <c r="J9" s="51"/>
      <c r="K9" s="10"/>
    </row>
    <row r="10" spans="2:11" ht="14.25">
      <c r="B10" s="11">
        <v>5</v>
      </c>
      <c r="C10" s="6"/>
      <c r="D10" s="11"/>
      <c r="E10" s="5"/>
      <c r="F10" s="12"/>
      <c r="G10" s="7"/>
      <c r="H10" s="8"/>
      <c r="I10" s="9"/>
      <c r="J10" s="51"/>
      <c r="K10" s="10"/>
    </row>
    <row r="11" spans="2:11" ht="14.25">
      <c r="B11" s="11">
        <v>6</v>
      </c>
      <c r="C11" s="6"/>
      <c r="D11" s="11"/>
      <c r="E11" s="5"/>
      <c r="F11" s="12"/>
      <c r="G11" s="7"/>
      <c r="H11" s="8"/>
      <c r="I11" s="9"/>
      <c r="J11" s="51"/>
      <c r="K11" s="10"/>
    </row>
    <row r="12" spans="2:11" ht="14.25">
      <c r="B12" s="11">
        <v>7</v>
      </c>
      <c r="C12" s="6"/>
      <c r="D12" s="11"/>
      <c r="E12" s="5"/>
      <c r="F12" s="12"/>
      <c r="G12" s="7"/>
      <c r="H12" s="8"/>
      <c r="I12" s="9"/>
      <c r="J12" s="51"/>
      <c r="K12" s="10"/>
    </row>
    <row r="13" spans="2:11" ht="14.25">
      <c r="B13" s="11">
        <v>8</v>
      </c>
      <c r="C13" s="6"/>
      <c r="D13" s="11"/>
      <c r="E13" s="5"/>
      <c r="F13" s="12"/>
      <c r="G13" s="7"/>
      <c r="H13" s="8"/>
      <c r="I13" s="9"/>
      <c r="J13" s="51"/>
      <c r="K13" s="10"/>
    </row>
    <row r="14" spans="2:11" ht="14.25">
      <c r="B14" s="11">
        <v>9</v>
      </c>
      <c r="C14" s="6"/>
      <c r="D14" s="11"/>
      <c r="E14" s="5"/>
      <c r="F14" s="12"/>
      <c r="G14" s="7"/>
      <c r="H14" s="8"/>
      <c r="I14" s="9"/>
      <c r="J14" s="51"/>
      <c r="K14" s="10"/>
    </row>
    <row r="15" spans="2:11" ht="14.25">
      <c r="B15" s="11">
        <v>10</v>
      </c>
      <c r="C15" s="6"/>
      <c r="D15" s="11"/>
      <c r="E15" s="5"/>
      <c r="F15" s="12"/>
      <c r="G15" s="7"/>
      <c r="H15" s="8"/>
      <c r="I15" s="9"/>
      <c r="J15" s="51"/>
      <c r="K15" s="10"/>
    </row>
    <row r="16" spans="2:11" ht="14.25">
      <c r="B16" s="11">
        <v>11</v>
      </c>
      <c r="C16" s="6"/>
      <c r="D16" s="11"/>
      <c r="E16" s="5"/>
      <c r="F16" s="12"/>
      <c r="G16" s="7"/>
      <c r="H16" s="8"/>
      <c r="I16" s="9"/>
      <c r="J16" s="51"/>
      <c r="K16" s="10"/>
    </row>
    <row r="17" spans="2:11" ht="14.25">
      <c r="B17" s="11">
        <v>12</v>
      </c>
      <c r="C17" s="6"/>
      <c r="D17" s="11"/>
      <c r="E17" s="5"/>
      <c r="F17" s="12"/>
      <c r="G17" s="7"/>
      <c r="H17" s="8"/>
      <c r="I17" s="9"/>
      <c r="J17" s="51"/>
      <c r="K17" s="10"/>
    </row>
    <row r="18" spans="2:11" ht="14.25">
      <c r="B18" s="11">
        <v>13</v>
      </c>
      <c r="C18" s="6" t="s">
        <v>39</v>
      </c>
      <c r="D18" s="11"/>
      <c r="E18" s="5" t="s">
        <v>11</v>
      </c>
      <c r="F18" s="12">
        <v>60</v>
      </c>
      <c r="G18" s="7">
        <v>2.59</v>
      </c>
      <c r="H18" s="8"/>
      <c r="I18" s="9">
        <v>0.23</v>
      </c>
      <c r="J18" s="51"/>
      <c r="K18" s="10"/>
    </row>
    <row r="19" spans="2:11" ht="14.25">
      <c r="B19" s="11">
        <v>14</v>
      </c>
      <c r="C19" s="6" t="s">
        <v>40</v>
      </c>
      <c r="D19" s="11"/>
      <c r="E19" s="5" t="s">
        <v>41</v>
      </c>
      <c r="F19" s="12">
        <v>37</v>
      </c>
      <c r="G19" s="7">
        <v>0.69</v>
      </c>
      <c r="H19" s="8"/>
      <c r="I19" s="9">
        <v>0.23</v>
      </c>
      <c r="J19" s="51"/>
      <c r="K19" s="10"/>
    </row>
    <row r="20" spans="2:11" ht="14.25">
      <c r="B20" s="11">
        <v>15</v>
      </c>
      <c r="C20" s="6" t="s">
        <v>43</v>
      </c>
      <c r="D20" s="11"/>
      <c r="E20" s="5" t="s">
        <v>11</v>
      </c>
      <c r="F20" s="12">
        <v>8</v>
      </c>
      <c r="G20" s="7">
        <v>2.7</v>
      </c>
      <c r="H20" s="8"/>
      <c r="I20" s="9">
        <v>0.03</v>
      </c>
      <c r="J20" s="51"/>
      <c r="K20" s="10"/>
    </row>
    <row r="21" spans="2:11" ht="15" thickBot="1">
      <c r="B21" s="13">
        <v>16</v>
      </c>
      <c r="C21" s="58" t="s">
        <v>44</v>
      </c>
      <c r="D21" s="13"/>
      <c r="E21" s="59" t="s">
        <v>11</v>
      </c>
      <c r="F21" s="14">
        <v>13</v>
      </c>
      <c r="G21" s="60">
        <v>3.2</v>
      </c>
      <c r="H21" s="61"/>
      <c r="I21" s="62">
        <v>0.03</v>
      </c>
      <c r="J21" s="63"/>
      <c r="K21" s="64"/>
    </row>
    <row r="22" spans="2:11" ht="20.25" customHeight="1" thickBot="1">
      <c r="B22" s="4"/>
      <c r="C22" s="4"/>
      <c r="D22" s="4"/>
      <c r="E22" s="4"/>
      <c r="F22" s="77" t="s">
        <v>27</v>
      </c>
      <c r="G22" s="78"/>
      <c r="H22" s="52"/>
      <c r="I22" s="71"/>
      <c r="J22" s="72"/>
      <c r="K22" s="52"/>
    </row>
    <row r="23" spans="2:11" ht="13.5" customHeight="1">
      <c r="B23" s="4"/>
      <c r="C23" s="4"/>
      <c r="D23" s="4"/>
      <c r="E23" s="4"/>
      <c r="F23" s="79" t="s">
        <v>28</v>
      </c>
      <c r="G23" s="80"/>
      <c r="H23" s="16"/>
      <c r="I23" s="65">
        <v>0.23</v>
      </c>
      <c r="J23" s="68"/>
      <c r="K23" s="22"/>
    </row>
    <row r="24" spans="6:11" ht="14.25">
      <c r="F24" s="81"/>
      <c r="G24" s="82"/>
      <c r="H24" s="17"/>
      <c r="I24" s="66">
        <v>0.08</v>
      </c>
      <c r="J24" s="69"/>
      <c r="K24" s="23"/>
    </row>
    <row r="25" spans="6:11" ht="14.25">
      <c r="F25" s="81"/>
      <c r="G25" s="82"/>
      <c r="H25" s="17"/>
      <c r="I25" s="66">
        <v>0.03</v>
      </c>
      <c r="J25" s="69"/>
      <c r="K25" s="23"/>
    </row>
    <row r="26" spans="6:11" ht="15" thickBot="1">
      <c r="F26" s="83"/>
      <c r="G26" s="84"/>
      <c r="H26" s="18"/>
      <c r="I26" s="67" t="s">
        <v>29</v>
      </c>
      <c r="J26" s="70"/>
      <c r="K26" s="24"/>
    </row>
    <row r="30" spans="2:11" ht="12.75">
      <c r="B30" s="15" t="s">
        <v>33</v>
      </c>
      <c r="C30" s="15"/>
      <c r="D30" s="15" t="s">
        <v>42</v>
      </c>
      <c r="I30" s="15" t="s">
        <v>34</v>
      </c>
      <c r="J30" s="15"/>
      <c r="K30" s="15" t="s">
        <v>42</v>
      </c>
    </row>
    <row r="31" spans="2:11" ht="12.75">
      <c r="B31" s="15"/>
      <c r="C31" s="15"/>
      <c r="D31" s="15"/>
      <c r="I31" s="15"/>
      <c r="J31" s="15"/>
      <c r="K31" s="15"/>
    </row>
  </sheetData>
  <sheetProtection/>
  <mergeCells count="13">
    <mergeCell ref="B4:B5"/>
    <mergeCell ref="C4:C5"/>
    <mergeCell ref="E4:E5"/>
    <mergeCell ref="F4:F5"/>
    <mergeCell ref="D4:D5"/>
    <mergeCell ref="F22:G22"/>
    <mergeCell ref="F23:G26"/>
    <mergeCell ref="B1:E1"/>
    <mergeCell ref="H1:K1"/>
    <mergeCell ref="G4:G5"/>
    <mergeCell ref="H4:H5"/>
    <mergeCell ref="I4:J4"/>
    <mergeCell ref="K4:K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00390625" style="0" customWidth="1"/>
    <col min="2" max="2" width="17.421875" style="0" customWidth="1"/>
    <col min="3" max="3" width="14.28125" style="0" customWidth="1"/>
    <col min="4" max="4" width="15.7109375" style="0" customWidth="1"/>
    <col min="5" max="5" width="16.7109375" style="0" customWidth="1"/>
    <col min="6" max="6" width="12.00390625" style="0" customWidth="1"/>
    <col min="7" max="7" width="12.140625" style="0" customWidth="1"/>
  </cols>
  <sheetData>
    <row r="1" spans="1:6" ht="30.75" customHeight="1" thickBot="1">
      <c r="A1" s="35" t="s">
        <v>45</v>
      </c>
      <c r="B1" s="31" t="s">
        <v>1</v>
      </c>
      <c r="C1" s="31" t="s">
        <v>38</v>
      </c>
      <c r="D1" s="39" t="s">
        <v>37</v>
      </c>
      <c r="E1" s="31" t="s">
        <v>35</v>
      </c>
      <c r="F1" s="30" t="s">
        <v>36</v>
      </c>
    </row>
    <row r="2" spans="1:6" ht="15" customHeight="1">
      <c r="A2" s="36">
        <v>5</v>
      </c>
      <c r="B2" s="43" t="s">
        <v>10</v>
      </c>
      <c r="C2" s="47" t="s">
        <v>11</v>
      </c>
      <c r="D2" s="40">
        <v>3.26</v>
      </c>
      <c r="E2" s="32">
        <v>0.08</v>
      </c>
      <c r="F2" s="48">
        <v>0.3</v>
      </c>
    </row>
    <row r="3" spans="1:6" ht="14.25">
      <c r="A3" s="37">
        <v>8</v>
      </c>
      <c r="B3" s="44" t="s">
        <v>12</v>
      </c>
      <c r="C3" s="11" t="s">
        <v>11</v>
      </c>
      <c r="D3" s="41">
        <v>5.5</v>
      </c>
      <c r="E3" s="33">
        <v>0.08</v>
      </c>
      <c r="F3" s="49">
        <v>0.25</v>
      </c>
    </row>
    <row r="4" spans="1:6" ht="14.25">
      <c r="A4" s="37">
        <v>3</v>
      </c>
      <c r="B4" s="44" t="s">
        <v>13</v>
      </c>
      <c r="C4" s="11" t="s">
        <v>14</v>
      </c>
      <c r="D4" s="41">
        <v>16</v>
      </c>
      <c r="E4" s="33">
        <v>0.23</v>
      </c>
      <c r="F4" s="49">
        <v>0.3</v>
      </c>
    </row>
    <row r="5" spans="1:6" ht="14.25">
      <c r="A5" s="37">
        <v>9</v>
      </c>
      <c r="B5" s="44" t="s">
        <v>15</v>
      </c>
      <c r="C5" s="11" t="s">
        <v>16</v>
      </c>
      <c r="D5" s="41">
        <v>5.5</v>
      </c>
      <c r="E5" s="33">
        <v>0.08</v>
      </c>
      <c r="F5" s="49">
        <v>0.2</v>
      </c>
    </row>
    <row r="6" spans="1:6" ht="14.25">
      <c r="A6" s="37">
        <v>2</v>
      </c>
      <c r="B6" s="44" t="s">
        <v>17</v>
      </c>
      <c r="C6" s="11" t="s">
        <v>14</v>
      </c>
      <c r="D6" s="41">
        <v>35</v>
      </c>
      <c r="E6" s="33">
        <v>0.23</v>
      </c>
      <c r="F6" s="49">
        <v>0.15</v>
      </c>
    </row>
    <row r="7" spans="1:6" ht="14.25">
      <c r="A7" s="37">
        <v>15</v>
      </c>
      <c r="B7" s="44" t="s">
        <v>18</v>
      </c>
      <c r="C7" s="11" t="s">
        <v>14</v>
      </c>
      <c r="D7" s="41">
        <v>12.65</v>
      </c>
      <c r="E7" s="33">
        <v>0.23</v>
      </c>
      <c r="F7" s="49">
        <v>0.3</v>
      </c>
    </row>
    <row r="8" spans="1:6" ht="14.25">
      <c r="A8" s="37">
        <v>1</v>
      </c>
      <c r="B8" s="44" t="s">
        <v>19</v>
      </c>
      <c r="C8" s="11" t="s">
        <v>14</v>
      </c>
      <c r="D8" s="41">
        <v>23.99</v>
      </c>
      <c r="E8" s="33">
        <v>0.08</v>
      </c>
      <c r="F8" s="49">
        <v>0.1</v>
      </c>
    </row>
    <row r="9" spans="1:6" ht="14.25">
      <c r="A9" s="37">
        <v>2</v>
      </c>
      <c r="B9" s="44" t="s">
        <v>20</v>
      </c>
      <c r="C9" s="11" t="s">
        <v>21</v>
      </c>
      <c r="D9" s="41">
        <v>4.05</v>
      </c>
      <c r="E9" s="33">
        <v>0.23</v>
      </c>
      <c r="F9" s="49">
        <v>0.3</v>
      </c>
    </row>
    <row r="10" spans="1:6" ht="14.25">
      <c r="A10" s="37">
        <v>10</v>
      </c>
      <c r="B10" s="44" t="s">
        <v>22</v>
      </c>
      <c r="C10" s="11" t="s">
        <v>14</v>
      </c>
      <c r="D10" s="41">
        <v>3.55</v>
      </c>
      <c r="E10" s="33">
        <v>0.08</v>
      </c>
      <c r="F10" s="49">
        <v>0.2</v>
      </c>
    </row>
    <row r="11" spans="1:6" ht="14.25">
      <c r="A11" s="37">
        <v>16</v>
      </c>
      <c r="B11" s="44" t="s">
        <v>23</v>
      </c>
      <c r="C11" s="11" t="s">
        <v>24</v>
      </c>
      <c r="D11" s="41">
        <v>2.22</v>
      </c>
      <c r="E11" s="33">
        <v>0.08</v>
      </c>
      <c r="F11" s="49">
        <v>0.25</v>
      </c>
    </row>
    <row r="12" spans="1:6" ht="14.25">
      <c r="A12" s="37">
        <v>25</v>
      </c>
      <c r="B12" s="44" t="s">
        <v>25</v>
      </c>
      <c r="C12" s="11" t="s">
        <v>14</v>
      </c>
      <c r="D12" s="41">
        <v>1.01</v>
      </c>
      <c r="E12" s="33" t="s">
        <v>29</v>
      </c>
      <c r="F12" s="49">
        <v>0.2</v>
      </c>
    </row>
    <row r="13" spans="1:6" ht="15" thickBot="1">
      <c r="A13" s="38">
        <v>12</v>
      </c>
      <c r="B13" s="45" t="s">
        <v>26</v>
      </c>
      <c r="C13" s="13" t="s">
        <v>14</v>
      </c>
      <c r="D13" s="42">
        <v>4</v>
      </c>
      <c r="E13" s="34">
        <v>0.23</v>
      </c>
      <c r="F13" s="50">
        <v>0.1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15.57421875" style="1" customWidth="1"/>
    <col min="4" max="4" width="9.8515625" style="1" customWidth="1"/>
    <col min="5" max="5" width="8.421875" style="1" customWidth="1"/>
    <col min="6" max="6" width="7.00390625" style="1" customWidth="1"/>
    <col min="7" max="7" width="11.57421875" style="1" customWidth="1"/>
    <col min="8" max="8" width="14.00390625" style="1" customWidth="1"/>
    <col min="9" max="9" width="7.8515625" style="1" customWidth="1"/>
    <col min="10" max="10" width="12.8515625" style="1" customWidth="1"/>
    <col min="11" max="11" width="16.140625" style="1" customWidth="1"/>
    <col min="12" max="16384" width="9.140625" style="1" customWidth="1"/>
  </cols>
  <sheetData>
    <row r="1" spans="2:11" ht="37.5" customHeight="1">
      <c r="B1" s="85" t="s">
        <v>31</v>
      </c>
      <c r="C1" s="86"/>
      <c r="D1" s="86"/>
      <c r="E1" s="86"/>
      <c r="H1" s="85" t="s">
        <v>32</v>
      </c>
      <c r="I1" s="86"/>
      <c r="J1" s="86"/>
      <c r="K1" s="86"/>
    </row>
    <row r="3" ht="13.5" thickBot="1"/>
    <row r="4" spans="2:11" ht="15.75" customHeight="1">
      <c r="B4" s="75" t="s">
        <v>0</v>
      </c>
      <c r="C4" s="73" t="s">
        <v>1</v>
      </c>
      <c r="D4" s="75" t="s">
        <v>30</v>
      </c>
      <c r="E4" s="75" t="s">
        <v>2</v>
      </c>
      <c r="F4" s="73" t="s">
        <v>3</v>
      </c>
      <c r="G4" s="75" t="s">
        <v>4</v>
      </c>
      <c r="H4" s="73" t="s">
        <v>5</v>
      </c>
      <c r="I4" s="87" t="s">
        <v>6</v>
      </c>
      <c r="J4" s="88"/>
      <c r="K4" s="89" t="s">
        <v>7</v>
      </c>
    </row>
    <row r="5" spans="2:11" ht="16.5" thickBot="1">
      <c r="B5" s="76"/>
      <c r="C5" s="74"/>
      <c r="D5" s="76"/>
      <c r="E5" s="76"/>
      <c r="F5" s="74"/>
      <c r="G5" s="76"/>
      <c r="H5" s="74"/>
      <c r="I5" s="2" t="s">
        <v>8</v>
      </c>
      <c r="J5" s="3" t="s">
        <v>9</v>
      </c>
      <c r="K5" s="90"/>
    </row>
    <row r="6" spans="2:11" ht="14.25">
      <c r="B6" s="47">
        <v>1</v>
      </c>
      <c r="C6" s="46" t="str">
        <f>towary!B2</f>
        <v>Jabłko</v>
      </c>
      <c r="D6" s="47"/>
      <c r="E6" s="47" t="str">
        <f>towary!C2</f>
        <v>kg</v>
      </c>
      <c r="F6" s="54">
        <v>2</v>
      </c>
      <c r="G6" s="28">
        <f>towary!D2+towary!F2*towary!D2</f>
        <v>4.2379999999999995</v>
      </c>
      <c r="H6" s="55">
        <f aca="true" t="shared" si="0" ref="H6:H21">G6*F6</f>
        <v>8.475999999999999</v>
      </c>
      <c r="I6" s="29">
        <f>towary!E2</f>
        <v>0.08</v>
      </c>
      <c r="J6" s="56">
        <f>IF(I6="zw",0,H6*I6)</f>
        <v>0.6780799999999999</v>
      </c>
      <c r="K6" s="57">
        <f aca="true" t="shared" si="1" ref="K6:K21">H6+J6</f>
        <v>9.154079999999999</v>
      </c>
    </row>
    <row r="7" spans="2:11" ht="14.25">
      <c r="B7" s="11">
        <v>2</v>
      </c>
      <c r="C7" s="6" t="str">
        <f>towary!B3</f>
        <v>Gruszka</v>
      </c>
      <c r="D7" s="11"/>
      <c r="E7" s="5" t="str">
        <f>towary!C3</f>
        <v>kg</v>
      </c>
      <c r="F7" s="12">
        <v>5</v>
      </c>
      <c r="G7" s="7">
        <f>towary!D3+towary!F3*towary!D3</f>
        <v>6.875</v>
      </c>
      <c r="H7" s="8">
        <f t="shared" si="0"/>
        <v>34.375</v>
      </c>
      <c r="I7" s="9">
        <f>towary!E3</f>
        <v>0.08</v>
      </c>
      <c r="J7" s="51">
        <f aca="true" t="shared" si="2" ref="J7:J21">IF(I7="zw",0,H7*I7)</f>
        <v>2.75</v>
      </c>
      <c r="K7" s="10">
        <f t="shared" si="1"/>
        <v>37.125</v>
      </c>
    </row>
    <row r="8" spans="2:11" ht="14.25">
      <c r="B8" s="11">
        <v>3</v>
      </c>
      <c r="C8" s="6" t="str">
        <f>towary!B4</f>
        <v>Piłka</v>
      </c>
      <c r="D8" s="11"/>
      <c r="E8" s="5" t="str">
        <f>towary!C4</f>
        <v>szt.</v>
      </c>
      <c r="F8" s="12">
        <v>12</v>
      </c>
      <c r="G8" s="7">
        <f>towary!D4+towary!F4*towary!D4</f>
        <v>20.8</v>
      </c>
      <c r="H8" s="8">
        <f t="shared" si="0"/>
        <v>249.60000000000002</v>
      </c>
      <c r="I8" s="9">
        <f>towary!E4</f>
        <v>0.23</v>
      </c>
      <c r="J8" s="51">
        <f t="shared" si="2"/>
        <v>57.40800000000001</v>
      </c>
      <c r="K8" s="10">
        <f t="shared" si="1"/>
        <v>307.00800000000004</v>
      </c>
    </row>
    <row r="9" spans="2:11" ht="14.25">
      <c r="B9" s="11">
        <v>4</v>
      </c>
      <c r="C9" s="6" t="str">
        <f>towary!B5</f>
        <v>Kredki</v>
      </c>
      <c r="D9" s="11"/>
      <c r="E9" s="5" t="str">
        <f>towary!C5</f>
        <v>op.</v>
      </c>
      <c r="F9" s="12">
        <v>3</v>
      </c>
      <c r="G9" s="7">
        <f>towary!D5+towary!F5*towary!D5</f>
        <v>6.6</v>
      </c>
      <c r="H9" s="8">
        <f t="shared" si="0"/>
        <v>19.799999999999997</v>
      </c>
      <c r="I9" s="9">
        <f>towary!E5</f>
        <v>0.08</v>
      </c>
      <c r="J9" s="51">
        <f t="shared" si="2"/>
        <v>1.5839999999999999</v>
      </c>
      <c r="K9" s="10">
        <f t="shared" si="1"/>
        <v>21.383999999999997</v>
      </c>
    </row>
    <row r="10" spans="2:11" ht="14.25">
      <c r="B10" s="11">
        <v>5</v>
      </c>
      <c r="C10" s="6" t="str">
        <f>towary!B6</f>
        <v>Wazon</v>
      </c>
      <c r="D10" s="11"/>
      <c r="E10" s="5" t="str">
        <f>towary!C6</f>
        <v>szt.</v>
      </c>
      <c r="F10" s="12">
        <v>5</v>
      </c>
      <c r="G10" s="7">
        <f>towary!D6+towary!F6*towary!D6</f>
        <v>40.25</v>
      </c>
      <c r="H10" s="8">
        <f t="shared" si="0"/>
        <v>201.25</v>
      </c>
      <c r="I10" s="9">
        <f>towary!E6</f>
        <v>0.23</v>
      </c>
      <c r="J10" s="51">
        <f t="shared" si="2"/>
        <v>46.2875</v>
      </c>
      <c r="K10" s="10">
        <f t="shared" si="1"/>
        <v>247.5375</v>
      </c>
    </row>
    <row r="11" spans="2:11" ht="14.25">
      <c r="B11" s="11">
        <v>6</v>
      </c>
      <c r="C11" s="6" t="str">
        <f>towary!B7</f>
        <v>Zegar</v>
      </c>
      <c r="D11" s="11"/>
      <c r="E11" s="5" t="str">
        <f>towary!C7</f>
        <v>szt.</v>
      </c>
      <c r="F11" s="12">
        <v>1</v>
      </c>
      <c r="G11" s="7">
        <f>towary!D7+towary!F7*towary!D7</f>
        <v>16.445</v>
      </c>
      <c r="H11" s="8">
        <f t="shared" si="0"/>
        <v>16.445</v>
      </c>
      <c r="I11" s="9">
        <f>towary!E7</f>
        <v>0.23</v>
      </c>
      <c r="J11" s="51">
        <f t="shared" si="2"/>
        <v>3.78235</v>
      </c>
      <c r="K11" s="10">
        <f t="shared" si="1"/>
        <v>20.22735</v>
      </c>
    </row>
    <row r="12" spans="2:11" ht="14.25">
      <c r="B12" s="11">
        <v>7</v>
      </c>
      <c r="C12" s="6" t="str">
        <f>towary!B8</f>
        <v>Kwiat</v>
      </c>
      <c r="D12" s="11"/>
      <c r="E12" s="5" t="str">
        <f>towary!C8</f>
        <v>szt.</v>
      </c>
      <c r="F12" s="12">
        <v>2</v>
      </c>
      <c r="G12" s="7">
        <f>towary!D8+towary!F8*towary!D8</f>
        <v>26.389</v>
      </c>
      <c r="H12" s="8">
        <f t="shared" si="0"/>
        <v>52.778</v>
      </c>
      <c r="I12" s="9">
        <f>towary!E8</f>
        <v>0.08</v>
      </c>
      <c r="J12" s="51">
        <f t="shared" si="2"/>
        <v>4.22224</v>
      </c>
      <c r="K12" s="10">
        <f t="shared" si="1"/>
        <v>57.00024</v>
      </c>
    </row>
    <row r="13" spans="2:11" ht="14.25">
      <c r="B13" s="11">
        <v>8</v>
      </c>
      <c r="C13" s="6" t="str">
        <f>towary!B9</f>
        <v>Płutno</v>
      </c>
      <c r="D13" s="11"/>
      <c r="E13" s="5" t="str">
        <f>towary!C9</f>
        <v>mb.</v>
      </c>
      <c r="F13" s="12">
        <v>8</v>
      </c>
      <c r="G13" s="7">
        <f>towary!D9+towary!F9*towary!D9</f>
        <v>5.265</v>
      </c>
      <c r="H13" s="8">
        <f t="shared" si="0"/>
        <v>42.12</v>
      </c>
      <c r="I13" s="9">
        <f>towary!E9</f>
        <v>0.23</v>
      </c>
      <c r="J13" s="51">
        <f t="shared" si="2"/>
        <v>9.6876</v>
      </c>
      <c r="K13" s="10">
        <f t="shared" si="1"/>
        <v>51.807599999999994</v>
      </c>
    </row>
    <row r="14" spans="2:11" ht="14.25">
      <c r="B14" s="11">
        <v>9</v>
      </c>
      <c r="C14" s="6" t="str">
        <f>towary!B10</f>
        <v>Zeszyt</v>
      </c>
      <c r="D14" s="11"/>
      <c r="E14" s="5" t="str">
        <f>towary!C10</f>
        <v>szt.</v>
      </c>
      <c r="F14" s="12">
        <v>1</v>
      </c>
      <c r="G14" s="7">
        <f>towary!D10+towary!F10*towary!D10</f>
        <v>4.26</v>
      </c>
      <c r="H14" s="8">
        <f t="shared" si="0"/>
        <v>4.26</v>
      </c>
      <c r="I14" s="9">
        <f>towary!E10</f>
        <v>0.08</v>
      </c>
      <c r="J14" s="51">
        <f t="shared" si="2"/>
        <v>0.3408</v>
      </c>
      <c r="K14" s="10">
        <f t="shared" si="1"/>
        <v>4.6008</v>
      </c>
    </row>
    <row r="15" spans="2:11" ht="14.25">
      <c r="B15" s="11">
        <v>10</v>
      </c>
      <c r="C15" s="6" t="str">
        <f>towary!B11</f>
        <v>Mleko</v>
      </c>
      <c r="D15" s="11"/>
      <c r="E15" s="5" t="str">
        <f>towary!C11</f>
        <v>l.</v>
      </c>
      <c r="F15" s="12">
        <v>6</v>
      </c>
      <c r="G15" s="7">
        <f>towary!D11+towary!F11*towary!D11</f>
        <v>2.7750000000000004</v>
      </c>
      <c r="H15" s="8">
        <f t="shared" si="0"/>
        <v>16.650000000000002</v>
      </c>
      <c r="I15" s="9">
        <f>towary!E11</f>
        <v>0.08</v>
      </c>
      <c r="J15" s="51">
        <f t="shared" si="2"/>
        <v>1.3320000000000003</v>
      </c>
      <c r="K15" s="10">
        <f t="shared" si="1"/>
        <v>17.982000000000003</v>
      </c>
    </row>
    <row r="16" spans="2:11" ht="14.25">
      <c r="B16" s="11">
        <v>11</v>
      </c>
      <c r="C16" s="6" t="str">
        <f>towary!B12</f>
        <v>Długopis</v>
      </c>
      <c r="D16" s="11"/>
      <c r="E16" s="5" t="str">
        <f>towary!C12</f>
        <v>szt.</v>
      </c>
      <c r="F16" s="12">
        <v>12</v>
      </c>
      <c r="G16" s="7">
        <f>towary!D12+towary!F12*towary!D12</f>
        <v>1.212</v>
      </c>
      <c r="H16" s="8">
        <f t="shared" si="0"/>
        <v>14.544</v>
      </c>
      <c r="I16" s="9" t="str">
        <f>towary!E12</f>
        <v>zw</v>
      </c>
      <c r="J16" s="51">
        <f t="shared" si="2"/>
        <v>0</v>
      </c>
      <c r="K16" s="10">
        <f t="shared" si="1"/>
        <v>14.544</v>
      </c>
    </row>
    <row r="17" spans="2:11" ht="14.25">
      <c r="B17" s="11">
        <v>12</v>
      </c>
      <c r="C17" s="6" t="str">
        <f>towary!B13</f>
        <v>Kubek</v>
      </c>
      <c r="D17" s="11"/>
      <c r="E17" s="5" t="str">
        <f>towary!C13</f>
        <v>szt.</v>
      </c>
      <c r="F17" s="12">
        <v>11</v>
      </c>
      <c r="G17" s="7">
        <f>towary!D13+towary!F13*towary!D13</f>
        <v>4.4</v>
      </c>
      <c r="H17" s="8">
        <f t="shared" si="0"/>
        <v>48.400000000000006</v>
      </c>
      <c r="I17" s="9">
        <f>towary!E13</f>
        <v>0.23</v>
      </c>
      <c r="J17" s="51">
        <f t="shared" si="2"/>
        <v>11.132000000000001</v>
      </c>
      <c r="K17" s="10">
        <f t="shared" si="1"/>
        <v>59.53200000000001</v>
      </c>
    </row>
    <row r="18" spans="2:11" ht="14.25">
      <c r="B18" s="11">
        <v>13</v>
      </c>
      <c r="C18" s="6" t="e">
        <f>towary!#REF!</f>
        <v>#REF!</v>
      </c>
      <c r="D18" s="11"/>
      <c r="E18" s="5" t="e">
        <f>towary!#REF!</f>
        <v>#REF!</v>
      </c>
      <c r="F18" s="12">
        <v>8</v>
      </c>
      <c r="G18" s="7" t="e">
        <f>towary!#REF!+towary!#REF!*towary!#REF!</f>
        <v>#REF!</v>
      </c>
      <c r="H18" s="8" t="e">
        <f t="shared" si="0"/>
        <v>#REF!</v>
      </c>
      <c r="I18" s="9" t="e">
        <f>towary!#REF!</f>
        <v>#REF!</v>
      </c>
      <c r="J18" s="51" t="e">
        <f t="shared" si="2"/>
        <v>#REF!</v>
      </c>
      <c r="K18" s="10" t="e">
        <f t="shared" si="1"/>
        <v>#REF!</v>
      </c>
    </row>
    <row r="19" spans="2:11" ht="14.25">
      <c r="B19" s="11">
        <v>14</v>
      </c>
      <c r="C19" s="6" t="e">
        <f>towary!#REF!</f>
        <v>#REF!</v>
      </c>
      <c r="D19" s="11"/>
      <c r="E19" s="5" t="e">
        <f>towary!#REF!</f>
        <v>#REF!</v>
      </c>
      <c r="F19" s="12">
        <v>16</v>
      </c>
      <c r="G19" s="7" t="e">
        <f>towary!#REF!+towary!#REF!*towary!#REF!</f>
        <v>#REF!</v>
      </c>
      <c r="H19" s="8" t="e">
        <f t="shared" si="0"/>
        <v>#REF!</v>
      </c>
      <c r="I19" s="9" t="e">
        <f>towary!#REF!</f>
        <v>#REF!</v>
      </c>
      <c r="J19" s="51" t="e">
        <f t="shared" si="2"/>
        <v>#REF!</v>
      </c>
      <c r="K19" s="10" t="e">
        <f t="shared" si="1"/>
        <v>#REF!</v>
      </c>
    </row>
    <row r="20" spans="2:11" ht="14.25">
      <c r="B20" s="11">
        <v>15</v>
      </c>
      <c r="C20" s="6" t="e">
        <f>towary!#REF!</f>
        <v>#REF!</v>
      </c>
      <c r="D20" s="11"/>
      <c r="E20" s="5" t="e">
        <f>towary!#REF!</f>
        <v>#REF!</v>
      </c>
      <c r="F20" s="12">
        <v>3</v>
      </c>
      <c r="G20" s="7" t="e">
        <f>towary!#REF!+towary!#REF!*towary!#REF!</f>
        <v>#REF!</v>
      </c>
      <c r="H20" s="8" t="e">
        <f t="shared" si="0"/>
        <v>#REF!</v>
      </c>
      <c r="I20" s="9" t="e">
        <f>towary!#REF!</f>
        <v>#REF!</v>
      </c>
      <c r="J20" s="51" t="e">
        <f t="shared" si="2"/>
        <v>#REF!</v>
      </c>
      <c r="K20" s="10" t="e">
        <f t="shared" si="1"/>
        <v>#REF!</v>
      </c>
    </row>
    <row r="21" spans="2:11" ht="15" thickBot="1">
      <c r="B21" s="13">
        <v>16</v>
      </c>
      <c r="C21" s="58" t="e">
        <f>towary!#REF!</f>
        <v>#REF!</v>
      </c>
      <c r="D21" s="13"/>
      <c r="E21" s="59" t="e">
        <f>towary!#REF!</f>
        <v>#REF!</v>
      </c>
      <c r="F21" s="14">
        <v>1</v>
      </c>
      <c r="G21" s="60" t="e">
        <f>towary!#REF!+towary!#REF!*towary!#REF!</f>
        <v>#REF!</v>
      </c>
      <c r="H21" s="61" t="e">
        <f t="shared" si="0"/>
        <v>#REF!</v>
      </c>
      <c r="I21" s="62" t="e">
        <f>towary!#REF!</f>
        <v>#REF!</v>
      </c>
      <c r="J21" s="63" t="e">
        <f t="shared" si="2"/>
        <v>#REF!</v>
      </c>
      <c r="K21" s="64" t="e">
        <f t="shared" si="1"/>
        <v>#REF!</v>
      </c>
    </row>
    <row r="22" spans="2:11" ht="20.25" customHeight="1" thickBot="1">
      <c r="B22" s="4"/>
      <c r="C22" s="4"/>
      <c r="D22" s="4"/>
      <c r="E22" s="4"/>
      <c r="F22" s="77" t="s">
        <v>27</v>
      </c>
      <c r="G22" s="78"/>
      <c r="H22" s="52" t="e">
        <f>SUM(H6:H21)</f>
        <v>#REF!</v>
      </c>
      <c r="I22" s="53"/>
      <c r="J22" s="52" t="e">
        <f>SUM(J6:J21)</f>
        <v>#REF!</v>
      </c>
      <c r="K22" s="52" t="e">
        <f>SUM(K6:K21)</f>
        <v>#REF!</v>
      </c>
    </row>
    <row r="23" spans="2:11" ht="13.5" customHeight="1">
      <c r="B23" s="4"/>
      <c r="C23" s="4"/>
      <c r="D23" s="4"/>
      <c r="E23" s="4"/>
      <c r="F23" s="79" t="s">
        <v>28</v>
      </c>
      <c r="G23" s="80"/>
      <c r="H23" s="16">
        <f>SUMIF($I$6:$I$21,I23,$H$6:$H$21)</f>
        <v>0</v>
      </c>
      <c r="I23" s="19">
        <v>0.22</v>
      </c>
      <c r="J23" s="25">
        <f aca="true" t="shared" si="3" ref="J23:K26">SUMIF($I$6:$I$21,$I23,J$6:J$21)</f>
        <v>0</v>
      </c>
      <c r="K23" s="22">
        <f t="shared" si="3"/>
        <v>0</v>
      </c>
    </row>
    <row r="24" spans="6:11" ht="14.25">
      <c r="F24" s="81"/>
      <c r="G24" s="82"/>
      <c r="H24" s="17">
        <f>SUMIF($I$6:$I$21,I24,$H$6:$H$21)</f>
        <v>0</v>
      </c>
      <c r="I24" s="20">
        <v>0.07</v>
      </c>
      <c r="J24" s="26">
        <f t="shared" si="3"/>
        <v>0</v>
      </c>
      <c r="K24" s="23">
        <f t="shared" si="3"/>
        <v>0</v>
      </c>
    </row>
    <row r="25" spans="6:11" ht="14.25">
      <c r="F25" s="81"/>
      <c r="G25" s="82"/>
      <c r="H25" s="17">
        <f>SUMIF($I$6:$I$21,I25,$H$6:$H$21)</f>
        <v>0</v>
      </c>
      <c r="I25" s="20">
        <v>0</v>
      </c>
      <c r="J25" s="26">
        <f t="shared" si="3"/>
        <v>0</v>
      </c>
      <c r="K25" s="23">
        <f t="shared" si="3"/>
        <v>0</v>
      </c>
    </row>
    <row r="26" spans="6:11" ht="15" thickBot="1">
      <c r="F26" s="83"/>
      <c r="G26" s="84"/>
      <c r="H26" s="18">
        <f>SUMIF($I$6:$I$21,I26,$H$6:$H$21)</f>
        <v>14.544</v>
      </c>
      <c r="I26" s="21" t="s">
        <v>29</v>
      </c>
      <c r="J26" s="27">
        <f t="shared" si="3"/>
        <v>0</v>
      </c>
      <c r="K26" s="24">
        <f t="shared" si="3"/>
        <v>14.544</v>
      </c>
    </row>
    <row r="30" spans="2:11" ht="12.75">
      <c r="B30" s="15" t="s">
        <v>33</v>
      </c>
      <c r="C30" s="15"/>
      <c r="D30" s="15"/>
      <c r="I30" s="15" t="s">
        <v>34</v>
      </c>
      <c r="J30" s="15"/>
      <c r="K30" s="15"/>
    </row>
    <row r="31" spans="2:11" ht="12.75">
      <c r="B31" s="15"/>
      <c r="C31" s="15"/>
      <c r="D31" s="15"/>
      <c r="I31" s="15"/>
      <c r="J31" s="15"/>
      <c r="K31" s="15"/>
    </row>
  </sheetData>
  <sheetProtection/>
  <mergeCells count="13">
    <mergeCell ref="E4:E5"/>
    <mergeCell ref="F4:F5"/>
    <mergeCell ref="D4:D5"/>
    <mergeCell ref="F22:G22"/>
    <mergeCell ref="F23:G26"/>
    <mergeCell ref="G4:G5"/>
    <mergeCell ref="H4:H5"/>
    <mergeCell ref="B1:E1"/>
    <mergeCell ref="H1:K1"/>
    <mergeCell ref="I4:J4"/>
    <mergeCell ref="K4:K5"/>
    <mergeCell ref="B4:B5"/>
    <mergeCell ref="C4:C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Tomi</cp:lastModifiedBy>
  <dcterms:created xsi:type="dcterms:W3CDTF">2006-12-10T20:24:43Z</dcterms:created>
  <dcterms:modified xsi:type="dcterms:W3CDTF">2018-03-02T09:54:11Z</dcterms:modified>
  <cp:category/>
  <cp:version/>
  <cp:contentType/>
  <cp:contentStatus/>
</cp:coreProperties>
</file>